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360" windowHeight="7950" firstSheet="3" activeTab="3"/>
  </bookViews>
  <sheets>
    <sheet name="Plan2" sheetId="1" state="hidden" r:id="rId1"/>
    <sheet name="Calendário2012_Cenário_3_SBC" sheetId="2" state="hidden" r:id="rId2"/>
    <sheet name="1" sheetId="3" state="hidden" r:id="rId3"/>
    <sheet name="Plan1" sheetId="4" r:id="rId4"/>
  </sheets>
  <definedNames>
    <definedName name="_xlnm.Print_Area" localSheetId="2">'1'!$B$1:$AD$101</definedName>
  </definedNames>
  <calcPr fullCalcOnLoad="1"/>
</workbook>
</file>

<file path=xl/sharedStrings.xml><?xml version="1.0" encoding="utf-8"?>
<sst xmlns="http://schemas.openxmlformats.org/spreadsheetml/2006/main" count="730" uniqueCount="366">
  <si>
    <t>Ano 2012</t>
  </si>
  <si>
    <t>Março (27)</t>
  </si>
  <si>
    <t>Dom</t>
  </si>
  <si>
    <t>Seg</t>
  </si>
  <si>
    <t>Ter</t>
  </si>
  <si>
    <t>Qua</t>
  </si>
  <si>
    <t>Qui</t>
  </si>
  <si>
    <t>Sex</t>
  </si>
  <si>
    <t>Sáb</t>
  </si>
  <si>
    <t>início das aulas - veteranos</t>
  </si>
  <si>
    <t>solicitação de equivalência de disciplinas</t>
  </si>
  <si>
    <t>trancamento de matricula sem justificativa</t>
  </si>
  <si>
    <t>20/FEV a 22/FEV</t>
  </si>
  <si>
    <t>carnaval - recesso</t>
  </si>
  <si>
    <t>cancelamento de disciplinas</t>
  </si>
  <si>
    <t>inscrição curso formação específica</t>
  </si>
  <si>
    <t>22/MAR a 26/MAR</t>
  </si>
  <si>
    <t>matrícula 2º quadrimestre/2012</t>
  </si>
  <si>
    <t>colação de grau - concluintes 3º quad./2011</t>
  </si>
  <si>
    <t>06/ABR e 07/ABR</t>
  </si>
  <si>
    <t xml:space="preserve">6ª feira santa - recesso </t>
  </si>
  <si>
    <t>Abril (21)</t>
  </si>
  <si>
    <t>Junho (23)</t>
  </si>
  <si>
    <t xml:space="preserve">21/ABR </t>
  </si>
  <si>
    <t>tiradentes - feriado</t>
  </si>
  <si>
    <t>30/ABR a 01/MAI</t>
  </si>
  <si>
    <t>dia do trabalho - recesso</t>
  </si>
  <si>
    <t>02/MAI a 06/MAI</t>
  </si>
  <si>
    <t>lançamento de conceitos e faltas</t>
  </si>
  <si>
    <t>Reposição dos feriados do 1º Quadrimestre</t>
  </si>
  <si>
    <t>conclusão 1º quadrimestre/2012</t>
  </si>
  <si>
    <t>Acolhimento aos calouros</t>
  </si>
  <si>
    <t>início das aulas - ingressantes e veteranos</t>
  </si>
  <si>
    <t>Setembro (12)</t>
  </si>
  <si>
    <t>07/JUN a 09/JUN</t>
  </si>
  <si>
    <t>corpus christi - recesso</t>
  </si>
  <si>
    <t>22/JUN a 25/JUN</t>
  </si>
  <si>
    <t xml:space="preserve">09/JUL </t>
  </si>
  <si>
    <t>revolução constitucionalista - feriado</t>
  </si>
  <si>
    <t>26/JUL a 30/JUL</t>
  </si>
  <si>
    <t>matrícula 3º quadrimestre/2012</t>
  </si>
  <si>
    <t>colação de grau - concluintes 1º quad./2012</t>
  </si>
  <si>
    <t>Simpósio de BECN</t>
  </si>
  <si>
    <t>30/AGO a 02/SET</t>
  </si>
  <si>
    <t>Outubro (25)</t>
  </si>
  <si>
    <t>Novembro (19)</t>
  </si>
  <si>
    <t>Dezembro (16)</t>
  </si>
  <si>
    <t>29/AGO</t>
  </si>
  <si>
    <t>envio do planejamento de créditos p/ 2013</t>
  </si>
  <si>
    <t>Reposição dos feriados do 2º Quadrimestre</t>
  </si>
  <si>
    <t xml:space="preserve">conclusão 2º quadrimestre/2012  </t>
  </si>
  <si>
    <t>07/SET e 08/SET</t>
  </si>
  <si>
    <t>independência - recesso</t>
  </si>
  <si>
    <t>17/SET</t>
  </si>
  <si>
    <t>17/SET a 29/SET</t>
  </si>
  <si>
    <t>17/SET a 27/OUT</t>
  </si>
  <si>
    <t>até 11/OUT</t>
  </si>
  <si>
    <t>19/OUT a 22/OUT</t>
  </si>
  <si>
    <t>12/OUT a 13/OUT</t>
  </si>
  <si>
    <t>padroeira do Brasil - recesso</t>
  </si>
  <si>
    <t>08/NOV a 12/NOV</t>
  </si>
  <si>
    <t>matrícula 1º quadrimestre/2013</t>
  </si>
  <si>
    <t>dias letivos</t>
  </si>
  <si>
    <t>Maio</t>
  </si>
  <si>
    <t>Setembro</t>
  </si>
  <si>
    <t>02/NOV a 03/NOV</t>
  </si>
  <si>
    <t>finados - recesso</t>
  </si>
  <si>
    <t>Fevereiro</t>
  </si>
  <si>
    <t>Junho</t>
  </si>
  <si>
    <t>Outubro</t>
  </si>
  <si>
    <t>colação de grau - concluintes 2º quad./2012</t>
  </si>
  <si>
    <t>Março</t>
  </si>
  <si>
    <t>Julho</t>
  </si>
  <si>
    <t>Novembro</t>
  </si>
  <si>
    <t>15/NOV a 17/NOV</t>
  </si>
  <si>
    <t>proclamação da República - recesso</t>
  </si>
  <si>
    <t>Abril</t>
  </si>
  <si>
    <t>Agosto</t>
  </si>
  <si>
    <t>Dezembro</t>
  </si>
  <si>
    <t>19/NOV a 20/NOV</t>
  </si>
  <si>
    <t>consciência negra - recesso</t>
  </si>
  <si>
    <t xml:space="preserve">1º quadrimestre  </t>
  </si>
  <si>
    <t xml:space="preserve">2º quadrimestre </t>
  </si>
  <si>
    <t xml:space="preserve">3º quadrimestre </t>
  </si>
  <si>
    <t>10/DEZ a 19/DEZ</t>
  </si>
  <si>
    <t>Reposição dos feriados do 3º Quadrimestre</t>
  </si>
  <si>
    <t>20/DEZ a 23/DEZ</t>
  </si>
  <si>
    <t>Total de dias letivos -------------------------------------------------------------</t>
  </si>
  <si>
    <t xml:space="preserve">19/DEZ </t>
  </si>
  <si>
    <t>conclusão 3º quadrimestre/2012</t>
  </si>
  <si>
    <t xml:space="preserve">1º quadrimestre </t>
  </si>
  <si>
    <r>
      <t xml:space="preserve">reposição de </t>
    </r>
    <r>
      <rPr>
        <b/>
        <sz val="11"/>
        <color indexed="10"/>
        <rFont val="Calibri"/>
        <family val="2"/>
      </rPr>
      <t>12/10</t>
    </r>
    <r>
      <rPr>
        <b/>
        <sz val="11"/>
        <color indexed="8"/>
        <rFont val="Calibri"/>
        <family val="2"/>
      </rPr>
      <t xml:space="preserve"> (sexta-feira) para </t>
    </r>
    <r>
      <rPr>
        <b/>
        <sz val="11"/>
        <color indexed="10"/>
        <rFont val="Calibri"/>
        <family val="2"/>
      </rPr>
      <t>10/12</t>
    </r>
    <r>
      <rPr>
        <b/>
        <sz val="11"/>
        <color indexed="8"/>
        <rFont val="Calibri"/>
        <family val="2"/>
      </rPr>
      <t xml:space="preserve"> (segunda-feira)</t>
    </r>
  </si>
  <si>
    <r>
      <t xml:space="preserve">reposição de </t>
    </r>
    <r>
      <rPr>
        <b/>
        <sz val="11"/>
        <color indexed="10"/>
        <rFont val="Calibri"/>
        <family val="2"/>
      </rPr>
      <t>13/10</t>
    </r>
    <r>
      <rPr>
        <b/>
        <sz val="11"/>
        <color indexed="8"/>
        <rFont val="Calibri"/>
        <family val="2"/>
      </rPr>
      <t xml:space="preserve"> (sábado) para </t>
    </r>
    <r>
      <rPr>
        <b/>
        <sz val="11"/>
        <color indexed="10"/>
        <rFont val="Calibri"/>
        <family val="2"/>
      </rPr>
      <t>11/12</t>
    </r>
    <r>
      <rPr>
        <b/>
        <sz val="11"/>
        <color indexed="8"/>
        <rFont val="Calibri"/>
        <family val="2"/>
      </rPr>
      <t xml:space="preserve"> (terça-feira)</t>
    </r>
  </si>
  <si>
    <r>
      <t xml:space="preserve">reposição de </t>
    </r>
    <r>
      <rPr>
        <b/>
        <sz val="11"/>
        <color indexed="10"/>
        <rFont val="Calibri"/>
        <family val="2"/>
      </rPr>
      <t>02/11</t>
    </r>
    <r>
      <rPr>
        <b/>
        <sz val="11"/>
        <color indexed="8"/>
        <rFont val="Calibri"/>
        <family val="2"/>
      </rPr>
      <t xml:space="preserve"> (sexta-feira) para </t>
    </r>
    <r>
      <rPr>
        <b/>
        <sz val="11"/>
        <color indexed="10"/>
        <rFont val="Calibri"/>
        <family val="2"/>
      </rPr>
      <t>12/12</t>
    </r>
    <r>
      <rPr>
        <b/>
        <sz val="11"/>
        <color indexed="8"/>
        <rFont val="Calibri"/>
        <family val="2"/>
      </rPr>
      <t>(quarta-feira)</t>
    </r>
  </si>
  <si>
    <r>
      <t xml:space="preserve">reposição de </t>
    </r>
    <r>
      <rPr>
        <b/>
        <sz val="11"/>
        <color indexed="10"/>
        <rFont val="Calibri"/>
        <family val="2"/>
      </rPr>
      <t>03/11</t>
    </r>
    <r>
      <rPr>
        <b/>
        <sz val="11"/>
        <color indexed="8"/>
        <rFont val="Calibri"/>
        <family val="2"/>
      </rPr>
      <t xml:space="preserve"> (sábado) para </t>
    </r>
    <r>
      <rPr>
        <b/>
        <sz val="11"/>
        <color indexed="10"/>
        <rFont val="Calibri"/>
        <family val="2"/>
      </rPr>
      <t>19/12</t>
    </r>
    <r>
      <rPr>
        <b/>
        <sz val="11"/>
        <color indexed="8"/>
        <rFont val="Calibri"/>
        <family val="2"/>
      </rPr>
      <t xml:space="preserve"> (quarta-feira)</t>
    </r>
  </si>
  <si>
    <r>
      <t xml:space="preserve">reposição de </t>
    </r>
    <r>
      <rPr>
        <b/>
        <sz val="11"/>
        <color indexed="10"/>
        <rFont val="Calibri"/>
        <family val="2"/>
      </rPr>
      <t>15/11</t>
    </r>
    <r>
      <rPr>
        <b/>
        <sz val="11"/>
        <color indexed="8"/>
        <rFont val="Calibri"/>
        <family val="2"/>
      </rPr>
      <t xml:space="preserve"> (quinta-feira) para </t>
    </r>
    <r>
      <rPr>
        <b/>
        <sz val="11"/>
        <color indexed="10"/>
        <rFont val="Calibri"/>
        <family val="2"/>
      </rPr>
      <t>13/12</t>
    </r>
    <r>
      <rPr>
        <b/>
        <sz val="11"/>
        <color indexed="8"/>
        <rFont val="Calibri"/>
        <family val="2"/>
      </rPr>
      <t xml:space="preserve"> (quinta-feira)</t>
    </r>
  </si>
  <si>
    <r>
      <t xml:space="preserve">reposição de </t>
    </r>
    <r>
      <rPr>
        <b/>
        <sz val="11"/>
        <color indexed="10"/>
        <rFont val="Calibri"/>
        <family val="2"/>
      </rPr>
      <t>16/11</t>
    </r>
    <r>
      <rPr>
        <b/>
        <sz val="11"/>
        <color indexed="8"/>
        <rFont val="Calibri"/>
        <family val="2"/>
      </rPr>
      <t xml:space="preserve"> (sexta-feira) para </t>
    </r>
    <r>
      <rPr>
        <b/>
        <sz val="11"/>
        <color indexed="10"/>
        <rFont val="Calibri"/>
        <family val="2"/>
      </rPr>
      <t>14/12</t>
    </r>
    <r>
      <rPr>
        <b/>
        <sz val="11"/>
        <color indexed="8"/>
        <rFont val="Calibri"/>
        <family val="2"/>
      </rPr>
      <t>(sexta-feira)</t>
    </r>
  </si>
  <si>
    <r>
      <t xml:space="preserve">reposição de </t>
    </r>
    <r>
      <rPr>
        <b/>
        <sz val="11"/>
        <color indexed="10"/>
        <rFont val="Calibri"/>
        <family val="2"/>
      </rPr>
      <t>17/11</t>
    </r>
    <r>
      <rPr>
        <b/>
        <sz val="11"/>
        <color indexed="8"/>
        <rFont val="Calibri"/>
        <family val="2"/>
      </rPr>
      <t xml:space="preserve"> (sábado) para </t>
    </r>
    <r>
      <rPr>
        <b/>
        <sz val="11"/>
        <color indexed="10"/>
        <rFont val="Calibri"/>
        <family val="2"/>
      </rPr>
      <t>15/12</t>
    </r>
    <r>
      <rPr>
        <b/>
        <sz val="11"/>
        <color indexed="8"/>
        <rFont val="Calibri"/>
        <family val="2"/>
      </rPr>
      <t xml:space="preserve"> (sábado)</t>
    </r>
  </si>
  <si>
    <r>
      <t xml:space="preserve">reposição de </t>
    </r>
    <r>
      <rPr>
        <b/>
        <sz val="11"/>
        <color indexed="10"/>
        <rFont val="Calibri"/>
        <family val="2"/>
      </rPr>
      <t>19/11</t>
    </r>
    <r>
      <rPr>
        <b/>
        <sz val="11"/>
        <color indexed="8"/>
        <rFont val="Calibri"/>
        <family val="2"/>
      </rPr>
      <t xml:space="preserve"> (segunda-feira) para </t>
    </r>
    <r>
      <rPr>
        <b/>
        <sz val="11"/>
        <color indexed="10"/>
        <rFont val="Calibri"/>
        <family val="2"/>
      </rPr>
      <t>17/12</t>
    </r>
    <r>
      <rPr>
        <b/>
        <sz val="11"/>
        <color indexed="8"/>
        <rFont val="Calibri"/>
        <family val="2"/>
      </rPr>
      <t xml:space="preserve"> (segunda-feira)</t>
    </r>
  </si>
  <si>
    <r>
      <t xml:space="preserve">reposição de </t>
    </r>
    <r>
      <rPr>
        <b/>
        <sz val="11"/>
        <color indexed="10"/>
        <rFont val="Calibri"/>
        <family val="2"/>
      </rPr>
      <t>20/11</t>
    </r>
    <r>
      <rPr>
        <b/>
        <sz val="11"/>
        <color indexed="8"/>
        <rFont val="Calibri"/>
        <family val="2"/>
      </rPr>
      <t xml:space="preserve"> (terça-feira) para </t>
    </r>
    <r>
      <rPr>
        <b/>
        <sz val="11"/>
        <color indexed="10"/>
        <rFont val="Calibri"/>
        <family val="2"/>
      </rPr>
      <t>18/12</t>
    </r>
    <r>
      <rPr>
        <b/>
        <sz val="11"/>
        <color indexed="8"/>
        <rFont val="Calibri"/>
        <family val="2"/>
      </rPr>
      <t xml:space="preserve"> (terça-feira)</t>
    </r>
  </si>
  <si>
    <t>São Bernardo</t>
  </si>
  <si>
    <t>Janeiro (0)</t>
  </si>
  <si>
    <t>30/MAI</t>
  </si>
  <si>
    <t>30/MAI a 16/JUN</t>
  </si>
  <si>
    <t>Julho (25)</t>
  </si>
  <si>
    <t>Agosto (22)</t>
  </si>
  <si>
    <t>30/MAI a 14/JUL</t>
  </si>
  <si>
    <t>até 23/JUN</t>
  </si>
  <si>
    <r>
      <t xml:space="preserve">reposição de </t>
    </r>
    <r>
      <rPr>
        <b/>
        <sz val="11"/>
        <color indexed="10"/>
        <rFont val="Calibri"/>
        <family val="2"/>
      </rPr>
      <t>07/06</t>
    </r>
    <r>
      <rPr>
        <b/>
        <sz val="11"/>
        <color indexed="8"/>
        <rFont val="Calibri"/>
        <family val="2"/>
      </rPr>
      <t xml:space="preserve"> (quinta-feira) para </t>
    </r>
    <r>
      <rPr>
        <b/>
        <sz val="11"/>
        <color indexed="10"/>
        <rFont val="Calibri"/>
        <family val="2"/>
      </rPr>
      <t xml:space="preserve">23/08 </t>
    </r>
    <r>
      <rPr>
        <b/>
        <sz val="11"/>
        <color indexed="8"/>
        <rFont val="Calibri"/>
        <family val="2"/>
      </rPr>
      <t>(quinta-feira)</t>
    </r>
  </si>
  <si>
    <r>
      <t xml:space="preserve">reposição de </t>
    </r>
    <r>
      <rPr>
        <b/>
        <sz val="11"/>
        <color indexed="10"/>
        <rFont val="Calibri"/>
        <family val="2"/>
      </rPr>
      <t>08/06</t>
    </r>
    <r>
      <rPr>
        <b/>
        <sz val="11"/>
        <color indexed="8"/>
        <rFont val="Calibri"/>
        <family val="2"/>
      </rPr>
      <t xml:space="preserve"> (sexta-feira) para </t>
    </r>
    <r>
      <rPr>
        <b/>
        <sz val="11"/>
        <color indexed="10"/>
        <rFont val="Calibri"/>
        <family val="2"/>
      </rPr>
      <t>21/08</t>
    </r>
    <r>
      <rPr>
        <b/>
        <sz val="11"/>
        <color indexed="8"/>
        <rFont val="Calibri"/>
        <family val="2"/>
      </rPr>
      <t xml:space="preserve"> (terça-feira)</t>
    </r>
  </si>
  <si>
    <r>
      <t xml:space="preserve">reposição de </t>
    </r>
    <r>
      <rPr>
        <b/>
        <sz val="11"/>
        <color indexed="10"/>
        <rFont val="Calibri"/>
        <family val="2"/>
      </rPr>
      <t>09/06</t>
    </r>
    <r>
      <rPr>
        <b/>
        <sz val="11"/>
        <color indexed="8"/>
        <rFont val="Calibri"/>
        <family val="2"/>
      </rPr>
      <t xml:space="preserve"> (sábado) para </t>
    </r>
    <r>
      <rPr>
        <b/>
        <sz val="11"/>
        <color indexed="10"/>
        <rFont val="Calibri"/>
        <family val="2"/>
      </rPr>
      <t xml:space="preserve">22/08 </t>
    </r>
    <r>
      <rPr>
        <b/>
        <sz val="11"/>
        <color indexed="8"/>
        <rFont val="Calibri"/>
        <family val="2"/>
      </rPr>
      <t>(quarta-feira)</t>
    </r>
  </si>
  <si>
    <t>Para anos entre 1901 e 2099:</t>
  </si>
  <si>
    <t>X=24</t>
  </si>
  <si>
    <t>Y=5</t>
  </si>
  <si>
    <r>
      <t xml:space="preserve">a = ANO </t>
    </r>
    <r>
      <rPr>
        <b/>
        <sz val="11"/>
        <color indexed="8"/>
        <rFont val="Calibri"/>
        <family val="2"/>
      </rPr>
      <t>MOD</t>
    </r>
    <r>
      <rPr>
        <sz val="11"/>
        <color indexed="8"/>
        <rFont val="Calibri"/>
        <family val="2"/>
      </rPr>
      <t xml:space="preserve"> 19</t>
    </r>
  </si>
  <si>
    <r>
      <t xml:space="preserve">b= ANO </t>
    </r>
    <r>
      <rPr>
        <b/>
        <sz val="11"/>
        <color indexed="8"/>
        <rFont val="Calibri"/>
        <family val="2"/>
      </rPr>
      <t>MOD</t>
    </r>
    <r>
      <rPr>
        <sz val="11"/>
        <color indexed="8"/>
        <rFont val="Calibri"/>
        <family val="2"/>
      </rPr>
      <t xml:space="preserve"> 4</t>
    </r>
  </si>
  <si>
    <r>
      <t xml:space="preserve">c = ANO </t>
    </r>
    <r>
      <rPr>
        <b/>
        <sz val="11"/>
        <color indexed="8"/>
        <rFont val="Calibri"/>
        <family val="2"/>
      </rPr>
      <t>MOD</t>
    </r>
    <r>
      <rPr>
        <sz val="11"/>
        <color indexed="8"/>
        <rFont val="Calibri"/>
        <family val="2"/>
      </rPr>
      <t xml:space="preserve"> 7</t>
    </r>
  </si>
  <si>
    <r>
      <t xml:space="preserve">d = (19 * a + X) </t>
    </r>
    <r>
      <rPr>
        <b/>
        <sz val="11"/>
        <color indexed="8"/>
        <rFont val="Calibri"/>
        <family val="2"/>
      </rPr>
      <t>MOD</t>
    </r>
    <r>
      <rPr>
        <sz val="11"/>
        <color indexed="8"/>
        <rFont val="Calibri"/>
        <family val="2"/>
      </rPr>
      <t xml:space="preserve"> 30</t>
    </r>
  </si>
  <si>
    <r>
      <t xml:space="preserve">e = (2 * b + 4 * c + 6 * d + Y) </t>
    </r>
    <r>
      <rPr>
        <b/>
        <sz val="11"/>
        <color indexed="8"/>
        <rFont val="Calibri"/>
        <family val="2"/>
      </rPr>
      <t>MOD</t>
    </r>
    <r>
      <rPr>
        <sz val="11"/>
        <color indexed="8"/>
        <rFont val="Calibri"/>
        <family val="2"/>
      </rPr>
      <t xml:space="preserve"> 7</t>
    </r>
  </si>
  <si>
    <t>Se (d + e) &gt; 9 então DIA = (d + e - 9) e MES = Abril</t>
  </si>
  <si>
    <t>senão DIA = (d + e + 22) e MES = Março</t>
  </si>
  <si>
    <t>Há dois casos particulares que ocorrem duas vezes por século:</t>
  </si>
  <si>
    <t>Quando o domingo de Páscoa cair em Abril e o dia for 26, corrige-se para uma semana antes, ou seja, vai para dia 19;</t>
  </si>
  <si>
    <t>Quando o domingo de Páscoa cair em Abril e o dia for 25 e o termo "d" for igual a 28, simultaneamente com "a" maior que 10, então o dia é corrigido para 18.</t>
  </si>
  <si>
    <t>Neste século estes dois casos particulares só acontecerão em 2049 e 2076.</t>
  </si>
  <si>
    <r>
      <t xml:space="preserve">Para calcular a Terça-feira de </t>
    </r>
    <r>
      <rPr>
        <b/>
        <sz val="11"/>
        <color indexed="8"/>
        <rFont val="Calibri"/>
        <family val="2"/>
      </rPr>
      <t>Carnaval</t>
    </r>
    <r>
      <rPr>
        <sz val="11"/>
        <color indexed="8"/>
        <rFont val="Calibri"/>
        <family val="2"/>
      </rPr>
      <t xml:space="preserve">, basta subtrair </t>
    </r>
    <r>
      <rPr>
        <b/>
        <sz val="11"/>
        <color indexed="8"/>
        <rFont val="Calibri"/>
        <family val="2"/>
      </rPr>
      <t>47</t>
    </r>
    <r>
      <rPr>
        <sz val="11"/>
        <color indexed="8"/>
        <rFont val="Calibri"/>
        <family val="2"/>
      </rPr>
      <t xml:space="preserve"> dias do Domingo de Páscoa.</t>
    </r>
  </si>
  <si>
    <r>
      <t xml:space="preserve">Para calcular a Quinta-feira de </t>
    </r>
    <r>
      <rPr>
        <b/>
        <sz val="11"/>
        <color indexed="8"/>
        <rFont val="Calibri"/>
        <family val="2"/>
      </rPr>
      <t>Corpus Christi</t>
    </r>
    <r>
      <rPr>
        <sz val="11"/>
        <color indexed="8"/>
        <rFont val="Calibri"/>
        <family val="2"/>
      </rPr>
      <t xml:space="preserve">, soma-se </t>
    </r>
    <r>
      <rPr>
        <b/>
        <sz val="11"/>
        <color indexed="8"/>
        <rFont val="Calibri"/>
        <family val="2"/>
      </rPr>
      <t>60</t>
    </r>
    <r>
      <rPr>
        <sz val="11"/>
        <color indexed="8"/>
        <rFont val="Calibri"/>
        <family val="2"/>
      </rPr>
      <t xml:space="preserve"> dias ao Domingo de Páscoa.</t>
    </r>
  </si>
  <si>
    <t>20/AGO</t>
  </si>
  <si>
    <t>Feriado Municipal São Bernardo</t>
  </si>
  <si>
    <t xml:space="preserve">Fevereiro (18) </t>
  </si>
  <si>
    <t>06/FEV a 18/FEV</t>
  </si>
  <si>
    <t>06/FEV a 17/MAR</t>
  </si>
  <si>
    <t>até 10/MAR</t>
  </si>
  <si>
    <t>08/MAR a 12/MAR</t>
  </si>
  <si>
    <t>Maio (6+2)</t>
  </si>
  <si>
    <r>
      <t xml:space="preserve">reposição de </t>
    </r>
    <r>
      <rPr>
        <b/>
        <sz val="11"/>
        <color indexed="10"/>
        <rFont val="Calibri"/>
        <family val="2"/>
      </rPr>
      <t>20/02</t>
    </r>
    <r>
      <rPr>
        <b/>
        <sz val="11"/>
        <color indexed="8"/>
        <rFont val="Calibri"/>
        <family val="2"/>
      </rPr>
      <t xml:space="preserve"> (segunda-feira) para </t>
    </r>
    <r>
      <rPr>
        <b/>
        <sz val="11"/>
        <color indexed="10"/>
        <rFont val="Calibri"/>
        <family val="2"/>
      </rPr>
      <t>07/05</t>
    </r>
    <r>
      <rPr>
        <b/>
        <sz val="11"/>
        <color indexed="8"/>
        <rFont val="Calibri"/>
        <family val="2"/>
      </rPr>
      <t xml:space="preserve"> (segunda-feira)</t>
    </r>
  </si>
  <si>
    <r>
      <t xml:space="preserve">reposição de </t>
    </r>
    <r>
      <rPr>
        <b/>
        <sz val="11"/>
        <color indexed="10"/>
        <rFont val="Calibri"/>
        <family val="2"/>
      </rPr>
      <t>21/02</t>
    </r>
    <r>
      <rPr>
        <b/>
        <sz val="11"/>
        <color indexed="8"/>
        <rFont val="Calibri"/>
        <family val="2"/>
      </rPr>
      <t xml:space="preserve"> (terça-feira) para </t>
    </r>
    <r>
      <rPr>
        <b/>
        <sz val="11"/>
        <color indexed="10"/>
        <rFont val="Calibri"/>
        <family val="2"/>
      </rPr>
      <t>08/05</t>
    </r>
    <r>
      <rPr>
        <b/>
        <sz val="11"/>
        <color indexed="8"/>
        <rFont val="Calibri"/>
        <family val="2"/>
      </rPr>
      <t xml:space="preserve"> (terça-feira)</t>
    </r>
  </si>
  <si>
    <r>
      <t xml:space="preserve">reposição de </t>
    </r>
    <r>
      <rPr>
        <b/>
        <sz val="11"/>
        <color indexed="10"/>
        <rFont val="Calibri"/>
        <family val="2"/>
      </rPr>
      <t>22/02</t>
    </r>
    <r>
      <rPr>
        <b/>
        <sz val="11"/>
        <color indexed="8"/>
        <rFont val="Calibri"/>
        <family val="2"/>
      </rPr>
      <t xml:space="preserve"> (quarta-feira) para </t>
    </r>
    <r>
      <rPr>
        <b/>
        <sz val="11"/>
        <color indexed="10"/>
        <rFont val="Calibri"/>
        <family val="2"/>
      </rPr>
      <t xml:space="preserve">02/05 </t>
    </r>
    <r>
      <rPr>
        <b/>
        <sz val="11"/>
        <color indexed="8"/>
        <rFont val="Calibri"/>
        <family val="2"/>
      </rPr>
      <t>(quarta-feira)</t>
    </r>
  </si>
  <si>
    <r>
      <t xml:space="preserve">reposição de </t>
    </r>
    <r>
      <rPr>
        <b/>
        <sz val="11"/>
        <color indexed="10"/>
        <rFont val="Calibri"/>
        <family val="2"/>
      </rPr>
      <t>06/04</t>
    </r>
    <r>
      <rPr>
        <b/>
        <sz val="11"/>
        <color indexed="8"/>
        <rFont val="Calibri"/>
        <family val="2"/>
      </rPr>
      <t xml:space="preserve"> (sexta-feira) para </t>
    </r>
    <r>
      <rPr>
        <b/>
        <sz val="11"/>
        <color indexed="10"/>
        <rFont val="Calibri"/>
        <family val="2"/>
      </rPr>
      <t>04/05</t>
    </r>
    <r>
      <rPr>
        <b/>
        <sz val="11"/>
        <color indexed="8"/>
        <rFont val="Calibri"/>
        <family val="2"/>
      </rPr>
      <t xml:space="preserve"> (sexta-feira)</t>
    </r>
  </si>
  <si>
    <r>
      <t xml:space="preserve">reposição de </t>
    </r>
    <r>
      <rPr>
        <b/>
        <sz val="11"/>
        <color indexed="10"/>
        <rFont val="Calibri"/>
        <family val="2"/>
      </rPr>
      <t>07/04</t>
    </r>
    <r>
      <rPr>
        <b/>
        <sz val="11"/>
        <color indexed="8"/>
        <rFont val="Calibri"/>
        <family val="2"/>
      </rPr>
      <t xml:space="preserve"> (sábado) para </t>
    </r>
    <r>
      <rPr>
        <b/>
        <sz val="11"/>
        <color indexed="10"/>
        <rFont val="Calibri"/>
        <family val="2"/>
      </rPr>
      <t>05/05</t>
    </r>
    <r>
      <rPr>
        <b/>
        <sz val="11"/>
        <color indexed="8"/>
        <rFont val="Calibri"/>
        <family val="2"/>
      </rPr>
      <t xml:space="preserve"> (sábado)</t>
    </r>
  </si>
  <si>
    <t xml:space="preserve">CENÁRIO 3 - SÃO BERNARDO 2012 </t>
  </si>
  <si>
    <r>
      <t xml:space="preserve">reposição de </t>
    </r>
    <r>
      <rPr>
        <b/>
        <sz val="11"/>
        <color indexed="10"/>
        <rFont val="Calibri"/>
        <family val="2"/>
      </rPr>
      <t>21/04</t>
    </r>
    <r>
      <rPr>
        <b/>
        <sz val="11"/>
        <color indexed="8"/>
        <rFont val="Calibri"/>
        <family val="2"/>
      </rPr>
      <t xml:space="preserve"> (sábado) para </t>
    </r>
    <r>
      <rPr>
        <b/>
        <sz val="11"/>
        <color indexed="10"/>
        <rFont val="Calibri"/>
        <family val="2"/>
      </rPr>
      <t xml:space="preserve">08/05 </t>
    </r>
    <r>
      <rPr>
        <b/>
        <sz val="11"/>
        <color indexed="8"/>
        <rFont val="Calibri"/>
        <family val="2"/>
      </rPr>
      <t>(terça-feira)</t>
    </r>
  </si>
  <si>
    <t>17 e18/AGO</t>
  </si>
  <si>
    <t>21 à 24/AGO</t>
  </si>
  <si>
    <r>
      <t xml:space="preserve">reposição de </t>
    </r>
    <r>
      <rPr>
        <b/>
        <sz val="11"/>
        <color indexed="10"/>
        <rFont val="Calibri"/>
        <family val="2"/>
      </rPr>
      <t>09/07</t>
    </r>
    <r>
      <rPr>
        <b/>
        <sz val="11"/>
        <color indexed="8"/>
        <rFont val="Calibri"/>
        <family val="2"/>
      </rPr>
      <t xml:space="preserve"> (segunda-feira) para </t>
    </r>
    <r>
      <rPr>
        <b/>
        <sz val="11"/>
        <color indexed="10"/>
        <rFont val="Calibri"/>
        <family val="2"/>
      </rPr>
      <t xml:space="preserve">24/08 </t>
    </r>
    <r>
      <rPr>
        <b/>
        <sz val="11"/>
        <color indexed="8"/>
        <rFont val="Calibri"/>
        <family val="2"/>
      </rPr>
      <t>(sexta-feira)</t>
    </r>
  </si>
  <si>
    <t>02/MAI a 08/MAI</t>
  </si>
  <si>
    <t>24/AGO</t>
  </si>
  <si>
    <t>08/MAI</t>
  </si>
  <si>
    <t xml:space="preserve">14 e 15/JUN </t>
  </si>
  <si>
    <t>Evento "UFABC PARA TODOS"</t>
  </si>
  <si>
    <t>Etapa 1 e 2 - ajuste matrícula 1º quad/2012</t>
  </si>
  <si>
    <t>Etapa 1 e 2 - ajuste matrícula 2º quad/2012</t>
  </si>
  <si>
    <t>Etapa 1 e 2 - ajuste matrícula 3º quad/2012</t>
  </si>
  <si>
    <t>18, 19 e 22, 23/JAN</t>
  </si>
  <si>
    <t>4, 5  e  8, 9 /MAI</t>
  </si>
  <si>
    <t>13, 14  e  17, 18 /JAN</t>
  </si>
  <si>
    <t>31/AGO, 1/SET e 04, 05/SET</t>
  </si>
  <si>
    <t>20/MAR</t>
  </si>
  <si>
    <t>17/JUL</t>
  </si>
  <si>
    <t>06/NOV</t>
  </si>
  <si>
    <t>Etapa 1 e 2 - ajuste matrícula 1º quad/2013</t>
  </si>
  <si>
    <t>16/MAI a 29/MAI</t>
  </si>
  <si>
    <t>Aulas</t>
  </si>
  <si>
    <t>Recesso</t>
  </si>
  <si>
    <t>Feriados</t>
  </si>
  <si>
    <t>Solicitações de equivalência de disciplinas</t>
  </si>
  <si>
    <t>Trancamento de matricula sem justificativa</t>
  </si>
  <si>
    <t>Cancelamento de disciplinas</t>
  </si>
  <si>
    <t>Lançamento de conceitos e faltas</t>
  </si>
  <si>
    <t>9 a 12</t>
  </si>
  <si>
    <t xml:space="preserve">24 a 28 </t>
  </si>
  <si>
    <t>30/5 a 2/6 e 3/6 a 5/6</t>
  </si>
  <si>
    <t>Colação de grau - concluintes 1º quadrimestre/2014</t>
  </si>
  <si>
    <t>Conclusão do 3º quadrimestre/2014</t>
  </si>
  <si>
    <t>Conclusão do 2º quadrimestre/2014</t>
  </si>
  <si>
    <t>Etapa 1 e 2 - ajuste matrícula 3º quadrimestre/2014</t>
  </si>
  <si>
    <t>Etapa 1 e 2 - ajuste matrícula 2º quadrimestre/2014</t>
  </si>
  <si>
    <t>Conclusão do 1º quadrimestre/2014</t>
  </si>
  <si>
    <t>Colação de grau - concluintes 2º quadrimestre/2014</t>
  </si>
  <si>
    <t>Matrículas para o 1º quadrimestre/2015</t>
  </si>
  <si>
    <t>Matrículas para o 2º quadrimestre/2014</t>
  </si>
  <si>
    <t>10 a 22</t>
  </si>
  <si>
    <t>10/3 a 5/4</t>
  </si>
  <si>
    <t>10/3 a 25/4</t>
  </si>
  <si>
    <t>03 a 13</t>
  </si>
  <si>
    <t>26/5 a 5/6</t>
  </si>
  <si>
    <t>Inscrições para a Transferência Externa (válida para o 3º Q/ 2014)</t>
  </si>
  <si>
    <t>PRO-REITORIA DE GRADUAÇÃO</t>
  </si>
  <si>
    <t>15 - Proclamação da República</t>
  </si>
  <si>
    <t>DIAS LETIVOS</t>
  </si>
  <si>
    <t>Mês/Ano</t>
  </si>
  <si>
    <t>Nº Dias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</si>
  <si>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</si>
  <si>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</si>
  <si>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</si>
  <si>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</si>
  <si>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</si>
  <si>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</si>
  <si>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</si>
  <si>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</si>
  <si>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</si>
  <si>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</si>
  <si>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</si>
  <si>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JANEIRO DE 2015</t>
  </si>
  <si>
    <t>Confraternização Universal</t>
  </si>
  <si>
    <t>10 a 15</t>
  </si>
  <si>
    <t>13 a 23</t>
  </si>
  <si>
    <t>Início das aulas - 2º QUAD./2014 (veteranos e ingressantes)</t>
  </si>
  <si>
    <t>Início das aulas - 3º QUAD./2014 (veteranos e ingressantes)</t>
  </si>
  <si>
    <t>Avaliação de disciplinas do 3º quadrimestre/2013</t>
  </si>
  <si>
    <t>Avaliação de disciplinas do 1º quadrimestre/2014</t>
  </si>
  <si>
    <t>Avaliação de disciplinas do 2º quadrimestre/2014</t>
  </si>
  <si>
    <t>26/5 a 28/6</t>
  </si>
  <si>
    <t>Avaliação de disciplinas do 3º quadrimestre/2014</t>
  </si>
  <si>
    <t>24 a 7/7</t>
  </si>
  <si>
    <t>24 a 19/7</t>
  </si>
  <si>
    <t>30 a 2/7</t>
  </si>
  <si>
    <t>23 a 26</t>
  </si>
  <si>
    <t>14 a 18</t>
  </si>
  <si>
    <t>12 a 15 e 16 a 18</t>
  </si>
  <si>
    <t>8 a 18</t>
  </si>
  <si>
    <t>29/9 a 11/10</t>
  </si>
  <si>
    <t>29/9 a 25/10</t>
  </si>
  <si>
    <t>29/9 a 8/11</t>
  </si>
  <si>
    <t>29 a 4/10</t>
  </si>
  <si>
    <t>29 a 1/11</t>
  </si>
  <si>
    <t>13 a 17</t>
  </si>
  <si>
    <t>TOTAL  ANUAL</t>
  </si>
  <si>
    <t>24 a 9/8</t>
  </si>
  <si>
    <t>Colação de grau - concluintes do 2º quadrimestre/2013</t>
  </si>
  <si>
    <t>Conclusão do  3º quadrimestre/2013</t>
  </si>
  <si>
    <t>Todos os Campus</t>
  </si>
  <si>
    <t>Avaliação de cursos de 2013</t>
  </si>
  <si>
    <t>28/03 a 25/04</t>
  </si>
  <si>
    <t>15/09 a 10/10</t>
  </si>
  <si>
    <t>19/01 a 13/02/15</t>
  </si>
  <si>
    <t>3/2 a 14/3</t>
  </si>
  <si>
    <t>Início das aulas - 1º QUAD./2014 (veteranos e ingressantes)</t>
  </si>
  <si>
    <t>24 a 27/7</t>
  </si>
  <si>
    <t>Matrículas em Trabalho de Graduação das Engenharias</t>
  </si>
  <si>
    <t>10 a 14/3</t>
  </si>
  <si>
    <t>29/9 a 3/10</t>
  </si>
  <si>
    <t>Inscrições para a Troca de Turno (válida para o 2º Q/2014)</t>
  </si>
  <si>
    <t>Inscrições para a Troca de BI (válida para o 1º Q/2015)</t>
  </si>
  <si>
    <t>Solicitação de colação de grau do dia 22/11 - PRAZO MÁXIMO</t>
  </si>
  <si>
    <t>Solicitação de colação de grau do dia 16/8 - PRAZO MÁXIMO</t>
  </si>
  <si>
    <t>Solicitação de colação de grau do dia 10/5 - PRAZO MÁXIMO</t>
  </si>
  <si>
    <t>Colação de grau - concluintes 3º quadrimestre/2013</t>
  </si>
  <si>
    <t>Feriado Municipal em Santo André/Recesso em São Bernardo</t>
  </si>
  <si>
    <t>Feriado Municipal em São Bernardo/Recesso em Santo André</t>
  </si>
  <si>
    <t>Inscrições para cursos de formação específica</t>
  </si>
  <si>
    <t>20 - Feriado Municipal em São Bernardo/Recesso em Santo André</t>
  </si>
  <si>
    <t>8 - Feriado Municipal em Santo André/Recesso em São Bernardo</t>
  </si>
  <si>
    <t>1º quadrimestre</t>
  </si>
  <si>
    <t>2º quadrimestre</t>
  </si>
  <si>
    <t>3º quadrimestre</t>
  </si>
  <si>
    <t xml:space="preserve">TOTAL </t>
  </si>
  <si>
    <t>JANEIRO</t>
  </si>
  <si>
    <t xml:space="preserve">Recesso </t>
  </si>
  <si>
    <t>1 a 4</t>
  </si>
  <si>
    <t>Reínicio das aulas</t>
  </si>
  <si>
    <t>Matrículas para o 1} quadrimestre/2014</t>
  </si>
  <si>
    <t>16 a 20</t>
  </si>
  <si>
    <t>14 a 17 e 19 a 21</t>
  </si>
  <si>
    <t>CALENDÁRIO ACADÊMICO - ANO LETIVO 2020</t>
  </si>
  <si>
    <t xml:space="preserve"> Períodos Letivos</t>
  </si>
  <si>
    <t>REPOSIÇÕES DOS FERIADOS</t>
  </si>
  <si>
    <t>Para as reposições previstas nesse calendário deve-se utilizar a mesma sala/laboratório em que a disciplina é normalmente ministrada. Caso haja necessidade de outras reposições, favor reservar espaço para tanto</t>
  </si>
  <si>
    <t>Feriado</t>
  </si>
  <si>
    <t>Reposição</t>
  </si>
  <si>
    <t>sábado</t>
  </si>
  <si>
    <t>06 de maio</t>
  </si>
  <si>
    <t>segunda-feira</t>
  </si>
  <si>
    <t>07 de maio</t>
  </si>
  <si>
    <t>terça-feira</t>
  </si>
  <si>
    <t>08 de maio</t>
  </si>
  <si>
    <t>quarta-feira</t>
  </si>
  <si>
    <t>09 de maio</t>
  </si>
  <si>
    <t>quinta-feira</t>
  </si>
  <si>
    <t>08 de abril</t>
  </si>
  <si>
    <t>sexta-feira</t>
  </si>
  <si>
    <t>13 de maio</t>
  </si>
  <si>
    <t xml:space="preserve">As datas de lançamentos de conceitos bem como de outros procedimentos e processos constam no Calendário Administrativo Acadêmico </t>
  </si>
  <si>
    <t>20 de abril</t>
  </si>
  <si>
    <t>11 de maio</t>
  </si>
  <si>
    <t>01 de maio</t>
  </si>
  <si>
    <t>14 de maio</t>
  </si>
  <si>
    <t>15 de maio</t>
  </si>
  <si>
    <t>27 de agosto</t>
  </si>
  <si>
    <t>28 de agosto</t>
  </si>
  <si>
    <t>29 de agosto</t>
  </si>
  <si>
    <t>09 de julho</t>
  </si>
  <si>
    <t>02 de setembro</t>
  </si>
  <si>
    <t>20 de agosto</t>
  </si>
  <si>
    <t>03 de setembro</t>
  </si>
  <si>
    <t>16 de dezembro</t>
  </si>
  <si>
    <t>28 de outubro</t>
  </si>
  <si>
    <t>18 de dezembro</t>
  </si>
  <si>
    <t>19 de dezembro</t>
  </si>
  <si>
    <t>20 de novembro</t>
  </si>
  <si>
    <t>LEGENDA</t>
  </si>
  <si>
    <t xml:space="preserve">   Dias letivos</t>
  </si>
  <si>
    <t xml:space="preserve">   Reposições dos feriados</t>
  </si>
  <si>
    <t xml:space="preserve">   Recesso entre os quadrimestres</t>
  </si>
  <si>
    <t xml:space="preserve">   Feriados/Recessos</t>
  </si>
  <si>
    <t xml:space="preserve">   UFABC para todos e Simpósio de Bases
   Experimentais das Ciências Naturais</t>
  </si>
  <si>
    <t xml:space="preserve">   Utilizado para reposição do dia do evento 
   UFABC para todos, caso necessário</t>
  </si>
  <si>
    <t>TOTAL 1º QUAD.</t>
  </si>
  <si>
    <t>TOTAL 2º QUAD.</t>
  </si>
  <si>
    <t>TOTAL 3º QUAD.</t>
  </si>
  <si>
    <t>22 a 26 - Carnaval</t>
  </si>
  <si>
    <t>10 a 11 - Sexta-feira Santa</t>
  </si>
  <si>
    <t>20 a 21 - Tiradentes</t>
  </si>
  <si>
    <t>1 e 2 - Dia do Trabalhador</t>
  </si>
  <si>
    <t>9 a 11- Revolução Constitucionalista</t>
  </si>
  <si>
    <t>11 a 13 - Corpus Christi</t>
  </si>
  <si>
    <t>16 a 30 - Recesso</t>
  </si>
  <si>
    <t>27 e 28 - Dia do Servidor Público</t>
  </si>
  <si>
    <t>04 a 20 - Recesso</t>
  </si>
  <si>
    <t>20 a 22 - Consciência negra</t>
  </si>
  <si>
    <t>20 - Feriado Municipal em SB/Recesso em AS</t>
  </si>
  <si>
    <t>8 - Feriado Municipal em SA/Recesso em SB</t>
  </si>
  <si>
    <t>24 - Simpósio de Bases Experimentais das Ciências Naturais</t>
  </si>
  <si>
    <t>TOTAL DE DIAS LETIVOS NO ANO DE 2020</t>
  </si>
  <si>
    <t>CALENDÁRIO ACADÊMICO 2020</t>
  </si>
  <si>
    <t>2020.1</t>
  </si>
  <si>
    <t>2020.2</t>
  </si>
  <si>
    <t>2020.3</t>
  </si>
  <si>
    <t>de 10/02 a 15/05</t>
  </si>
  <si>
    <t>22 de fevereiro</t>
  </si>
  <si>
    <t>24 de fevereiro</t>
  </si>
  <si>
    <t>25 de fevereiro</t>
  </si>
  <si>
    <t>26 de fevereiro</t>
  </si>
  <si>
    <t>10 de abril</t>
  </si>
  <si>
    <t>11 de abril</t>
  </si>
  <si>
    <t>21 de abril</t>
  </si>
  <si>
    <t>02 de maio</t>
  </si>
  <si>
    <t>04 de maio</t>
  </si>
  <si>
    <t>05 de maio</t>
  </si>
  <si>
    <t>12 de maio</t>
  </si>
  <si>
    <t>Quadri</t>
  </si>
  <si>
    <t>11 de junho</t>
  </si>
  <si>
    <t>12 de junho</t>
  </si>
  <si>
    <t>13 de junho</t>
  </si>
  <si>
    <t>10 de julho</t>
  </si>
  <si>
    <t>11 de julho</t>
  </si>
  <si>
    <t>21 de agosto</t>
  </si>
  <si>
    <t>22 de agosto</t>
  </si>
  <si>
    <t>25 de agosto</t>
  </si>
  <si>
    <t>26 de agosto</t>
  </si>
  <si>
    <t>01 de setembro</t>
  </si>
  <si>
    <t>21 de novembro</t>
  </si>
  <si>
    <t>15 de dezembro</t>
  </si>
  <si>
    <t>Sab</t>
  </si>
  <si>
    <t xml:space="preserve">12 - Padroeira do Brasil </t>
  </si>
  <si>
    <t>28 - Dia do Servidor Público</t>
  </si>
  <si>
    <t>20 E 21 - Consciência negra</t>
  </si>
  <si>
    <t>02 - Finados</t>
  </si>
  <si>
    <t>31 de agosto</t>
  </si>
  <si>
    <t>12 de outubro</t>
  </si>
  <si>
    <t>02 de novembro</t>
  </si>
  <si>
    <t>14 de dezembro</t>
  </si>
  <si>
    <t>O dia 17/12 pode ser utilizado para reposição do dia do evento UFABC para todos, caso necessário</t>
  </si>
  <si>
    <t>24 - UFABC para todos</t>
  </si>
  <si>
    <t>de 01/06 a 03/09</t>
  </si>
  <si>
    <t>de 21/09 a 19/12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</si>
</sst>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;@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mmm/yyyy"/>
    <numFmt numFmtId="178" formatCode="[$-416]dddd\,\ d&quot; de &quot;mmmm&quot; de &quot;yyyy"/>
    <numFmt numFmtId="179" formatCode="[$-416]d\-mmm;@"/>
    <numFmt numFmtId="180" formatCode="[$-416]mmmm\-yy;@"/>
    <numFmt numFmtId="181" formatCode="[$-416]d\-mmm\-yy;@"/>
    <numFmt numFmtId="182" formatCode="[$-416]d\ \ mmmm\,\ yyyy;@"/>
    <numFmt numFmtId="183" formatCode="&quot;Ativado&quot;;&quot;Ativado&quot;;&quot;Desativado&quot;"/>
  </numFmts>
  <fonts count="80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3"/>
      <color indexed="8"/>
      <name val="Calibri"/>
      <family val="2"/>
    </font>
    <font>
      <b/>
      <sz val="13"/>
      <color indexed="10"/>
      <name val="Calibri"/>
      <family val="2"/>
    </font>
    <font>
      <sz val="10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30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u val="single"/>
      <sz val="14.3"/>
      <color indexed="12"/>
      <name val="Calibri"/>
      <family val="2"/>
    </font>
    <font>
      <u val="single"/>
      <sz val="14.3"/>
      <color indexed="20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16"/>
      <color indexed="8"/>
      <name val="Calibri"/>
      <family val="2"/>
    </font>
    <font>
      <b/>
      <sz val="9"/>
      <name val="Calibri"/>
      <family val="2"/>
    </font>
    <font>
      <b/>
      <sz val="8"/>
      <color indexed="8"/>
      <name val="Calibri"/>
      <family val="2"/>
    </font>
    <font>
      <b/>
      <sz val="24"/>
      <color indexed="8"/>
      <name val="Calibri"/>
      <family val="2"/>
    </font>
    <font>
      <b/>
      <sz val="26"/>
      <color indexed="8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  <font>
      <sz val="12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30"/>
      <name val="Calibri"/>
      <family val="2"/>
    </font>
    <font>
      <b/>
      <sz val="12"/>
      <color indexed="10"/>
      <name val="Calibri"/>
      <family val="2"/>
    </font>
    <font>
      <b/>
      <sz val="14"/>
      <color indexed="9"/>
      <name val="Calibri"/>
      <family val="2"/>
    </font>
    <font>
      <b/>
      <sz val="9"/>
      <color indexed="10"/>
      <name val="Calibri"/>
      <family val="2"/>
    </font>
    <font>
      <b/>
      <sz val="13"/>
      <color indexed="9"/>
      <name val="Calibri"/>
      <family val="2"/>
    </font>
    <font>
      <b/>
      <sz val="12"/>
      <color indexed="56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70C0"/>
      <name val="Calibri"/>
      <family val="2"/>
    </font>
    <font>
      <b/>
      <sz val="12"/>
      <color rgb="FFFF0000"/>
      <name val="Calibri"/>
      <family val="2"/>
    </font>
    <font>
      <b/>
      <sz val="9"/>
      <color rgb="FFFF0000"/>
      <name val="Calibri"/>
      <family val="2"/>
    </font>
    <font>
      <b/>
      <sz val="14"/>
      <color theme="0"/>
      <name val="Calibri"/>
      <family val="2"/>
    </font>
    <font>
      <b/>
      <sz val="13"/>
      <color theme="0"/>
      <name val="Calibri"/>
      <family val="2"/>
    </font>
    <font>
      <b/>
      <sz val="12"/>
      <color theme="3"/>
      <name val="Calibri"/>
      <family val="2"/>
    </font>
    <font>
      <sz val="12"/>
      <color rgb="FFFF0000"/>
      <name val="Calibri"/>
      <family val="2"/>
    </font>
  </fonts>
  <fills count="6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2" fillId="28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3" fillId="29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4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65" fillId="20" borderId="5" applyNumberFormat="0" applyAlignment="0" applyProtection="0"/>
    <xf numFmtId="41" fontId="1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43" fontId="1" fillId="0" borderId="0" applyFill="0" applyBorder="0" applyAlignment="0" applyProtection="0"/>
  </cellStyleXfs>
  <cellXfs count="502">
    <xf numFmtId="0" fontId="0" fillId="0" borderId="0" xfId="0" applyAlignment="1">
      <alignment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32" borderId="1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5" fillId="32" borderId="11" xfId="0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 applyProtection="1">
      <alignment horizontal="center" vertical="center"/>
      <protection/>
    </xf>
    <xf numFmtId="0" fontId="5" fillId="32" borderId="12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35" borderId="1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36" borderId="10" xfId="0" applyFont="1" applyFill="1" applyBorder="1" applyAlignment="1" applyProtection="1">
      <alignment horizontal="center" vertical="center"/>
      <protection/>
    </xf>
    <xf numFmtId="0" fontId="6" fillId="36" borderId="12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36" borderId="14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6" fillId="35" borderId="12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6" fillId="37" borderId="10" xfId="0" applyFont="1" applyFill="1" applyBorder="1" applyAlignment="1" applyProtection="1">
      <alignment horizontal="center" vertical="center"/>
      <protection/>
    </xf>
    <xf numFmtId="0" fontId="6" fillId="37" borderId="12" xfId="0" applyFont="1" applyFill="1" applyBorder="1" applyAlignment="1" applyProtection="1">
      <alignment horizontal="center" vertical="center"/>
      <protection/>
    </xf>
    <xf numFmtId="0" fontId="7" fillId="37" borderId="11" xfId="0" applyFont="1" applyFill="1" applyBorder="1" applyAlignment="1" applyProtection="1">
      <alignment horizontal="center" vertical="center"/>
      <protection/>
    </xf>
    <xf numFmtId="0" fontId="10" fillId="37" borderId="14" xfId="0" applyFont="1" applyFill="1" applyBorder="1" applyAlignment="1" applyProtection="1">
      <alignment horizontal="center" vertical="center"/>
      <protection/>
    </xf>
    <xf numFmtId="0" fontId="6" fillId="38" borderId="10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6" fillId="39" borderId="10" xfId="0" applyFont="1" applyFill="1" applyBorder="1" applyAlignment="1" applyProtection="1">
      <alignment horizontal="center" vertical="center"/>
      <protection/>
    </xf>
    <xf numFmtId="0" fontId="6" fillId="36" borderId="0" xfId="0" applyFont="1" applyFill="1" applyBorder="1" applyAlignment="1" applyProtection="1">
      <alignment horizontal="center" vertical="center"/>
      <protection/>
    </xf>
    <xf numFmtId="172" fontId="0" fillId="0" borderId="0" xfId="0" applyNumberFormat="1" applyBorder="1" applyAlignment="1" applyProtection="1">
      <alignment horizontal="center" vertical="center"/>
      <protection/>
    </xf>
    <xf numFmtId="16" fontId="0" fillId="0" borderId="0" xfId="0" applyNumberFormat="1" applyFill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6" fillId="40" borderId="10" xfId="0" applyFont="1" applyFill="1" applyBorder="1" applyAlignment="1" applyProtection="1">
      <alignment horizontal="center" vertical="center"/>
      <protection/>
    </xf>
    <xf numFmtId="14" fontId="9" fillId="0" borderId="0" xfId="0" applyNumberFormat="1" applyFont="1" applyFill="1" applyBorder="1" applyAlignment="1" applyProtection="1">
      <alignment horizontal="center" vertical="center"/>
      <protection/>
    </xf>
    <xf numFmtId="0" fontId="6" fillId="40" borderId="12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172" fontId="0" fillId="0" borderId="0" xfId="0" applyNumberForma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172" fontId="8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172" fontId="9" fillId="0" borderId="0" xfId="0" applyNumberFormat="1" applyFont="1" applyFill="1" applyBorder="1" applyAlignment="1" applyProtection="1">
      <alignment horizontal="center" vertical="center"/>
      <protection/>
    </xf>
    <xf numFmtId="0" fontId="7" fillId="35" borderId="14" xfId="0" applyFont="1" applyFill="1" applyBorder="1" applyAlignment="1" applyProtection="1">
      <alignment horizontal="center" vertical="center"/>
      <protection/>
    </xf>
    <xf numFmtId="0" fontId="6" fillId="41" borderId="10" xfId="0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center" vertical="center"/>
      <protection/>
    </xf>
    <xf numFmtId="0" fontId="7" fillId="35" borderId="11" xfId="0" applyFont="1" applyFill="1" applyBorder="1" applyAlignment="1" applyProtection="1">
      <alignment horizontal="center" vertical="center"/>
      <protection/>
    </xf>
    <xf numFmtId="0" fontId="7" fillId="37" borderId="15" xfId="0" applyFont="1" applyFill="1" applyBorder="1" applyAlignment="1" applyProtection="1">
      <alignment horizontal="center" vertical="center"/>
      <protection/>
    </xf>
    <xf numFmtId="0" fontId="6" fillId="37" borderId="16" xfId="0" applyFont="1" applyFill="1" applyBorder="1" applyAlignment="1" applyProtection="1">
      <alignment horizontal="center" vertical="center"/>
      <protection/>
    </xf>
    <xf numFmtId="0" fontId="6" fillId="42" borderId="10" xfId="0" applyFont="1" applyFill="1" applyBorder="1" applyAlignment="1" applyProtection="1">
      <alignment horizontal="center" vertical="center"/>
      <protection/>
    </xf>
    <xf numFmtId="0" fontId="7" fillId="42" borderId="12" xfId="0" applyFont="1" applyFill="1" applyBorder="1" applyAlignment="1" applyProtection="1">
      <alignment horizontal="center" vertical="center"/>
      <protection/>
    </xf>
    <xf numFmtId="0" fontId="6" fillId="35" borderId="19" xfId="0" applyFont="1" applyFill="1" applyBorder="1" applyAlignment="1" applyProtection="1">
      <alignment horizontal="center" vertical="center"/>
      <protection/>
    </xf>
    <xf numFmtId="0" fontId="7" fillId="42" borderId="14" xfId="0" applyFont="1" applyFill="1" applyBorder="1" applyAlignment="1" applyProtection="1">
      <alignment horizontal="center" vertical="center"/>
      <protection/>
    </xf>
    <xf numFmtId="0" fontId="10" fillId="32" borderId="10" xfId="0" applyFont="1" applyFill="1" applyBorder="1" applyAlignment="1" applyProtection="1">
      <alignment horizontal="center" vertical="center"/>
      <protection/>
    </xf>
    <xf numFmtId="0" fontId="7" fillId="32" borderId="14" xfId="0" applyFont="1" applyFill="1" applyBorder="1" applyAlignment="1" applyProtection="1">
      <alignment horizontal="center" vertical="center"/>
      <protection/>
    </xf>
    <xf numFmtId="0" fontId="7" fillId="32" borderId="19" xfId="0" applyFont="1" applyFill="1" applyBorder="1" applyAlignment="1" applyProtection="1">
      <alignment horizontal="center" vertical="center"/>
      <protection/>
    </xf>
    <xf numFmtId="0" fontId="7" fillId="32" borderId="11" xfId="0" applyFont="1" applyFill="1" applyBorder="1" applyAlignment="1" applyProtection="1">
      <alignment horizontal="center" vertical="center"/>
      <protection/>
    </xf>
    <xf numFmtId="0" fontId="10" fillId="32" borderId="14" xfId="0" applyFont="1" applyFill="1" applyBorder="1" applyAlignment="1" applyProtection="1">
      <alignment horizontal="center" vertical="center"/>
      <protection/>
    </xf>
    <xf numFmtId="0" fontId="6" fillId="36" borderId="14" xfId="0" applyFont="1" applyFill="1" applyBorder="1" applyAlignment="1" applyProtection="1">
      <alignment horizontal="center" vertical="center"/>
      <protection/>
    </xf>
    <xf numFmtId="0" fontId="6" fillId="36" borderId="19" xfId="0" applyFont="1" applyFill="1" applyBorder="1" applyAlignment="1" applyProtection="1">
      <alignment horizontal="center" vertical="center"/>
      <protection/>
    </xf>
    <xf numFmtId="0" fontId="7" fillId="36" borderId="11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17" fillId="0" borderId="0" xfId="0" applyFont="1" applyFill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19" fillId="35" borderId="0" xfId="0" applyFont="1" applyFill="1" applyBorder="1" applyAlignment="1" applyProtection="1">
      <alignment horizontal="center" vertical="center"/>
      <protection/>
    </xf>
    <xf numFmtId="0" fontId="10" fillId="35" borderId="12" xfId="0" applyFont="1" applyFill="1" applyBorder="1" applyAlignment="1" applyProtection="1">
      <alignment horizontal="center" vertical="center"/>
      <protection/>
    </xf>
    <xf numFmtId="0" fontId="7" fillId="35" borderId="10" xfId="0" applyFont="1" applyFill="1" applyBorder="1" applyAlignment="1" applyProtection="1">
      <alignment horizontal="center" vertical="center"/>
      <protection/>
    </xf>
    <xf numFmtId="172" fontId="20" fillId="0" borderId="0" xfId="0" applyNumberFormat="1" applyFont="1" applyFill="1" applyBorder="1" applyAlignment="1" applyProtection="1">
      <alignment horizontal="center" vertical="center"/>
      <protection/>
    </xf>
    <xf numFmtId="16" fontId="5" fillId="0" borderId="2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49" fontId="17" fillId="0" borderId="20" xfId="0" applyNumberFormat="1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10" xfId="0" applyFont="1" applyBorder="1" applyAlignment="1">
      <alignment horizontal="left" wrapText="1"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6" fillId="43" borderId="1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left"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6" fillId="44" borderId="10" xfId="0" applyFont="1" applyFill="1" applyBorder="1" applyAlignment="1" applyProtection="1">
      <alignment horizontal="center" vertical="center"/>
      <protection/>
    </xf>
    <xf numFmtId="0" fontId="6" fillId="45" borderId="12" xfId="0" applyFont="1" applyFill="1" applyBorder="1" applyAlignment="1" applyProtection="1">
      <alignment horizontal="center" vertical="center"/>
      <protection/>
    </xf>
    <xf numFmtId="0" fontId="6" fillId="46" borderId="10" xfId="0" applyFont="1" applyFill="1" applyBorder="1" applyAlignment="1" applyProtection="1">
      <alignment horizontal="center" vertical="center"/>
      <protection/>
    </xf>
    <xf numFmtId="0" fontId="6" fillId="47" borderId="10" xfId="0" applyFont="1" applyFill="1" applyBorder="1" applyAlignment="1" applyProtection="1">
      <alignment horizontal="center" vertical="center"/>
      <protection/>
    </xf>
    <xf numFmtId="0" fontId="7" fillId="47" borderId="11" xfId="0" applyFont="1" applyFill="1" applyBorder="1" applyAlignment="1" applyProtection="1">
      <alignment horizontal="center" vertical="center"/>
      <protection/>
    </xf>
    <xf numFmtId="0" fontId="5" fillId="48" borderId="10" xfId="0" applyFont="1" applyFill="1" applyBorder="1" applyAlignment="1" applyProtection="1">
      <alignment horizontal="center" vertical="center"/>
      <protection/>
    </xf>
    <xf numFmtId="0" fontId="17" fillId="49" borderId="10" xfId="0" applyFont="1" applyFill="1" applyBorder="1" applyAlignment="1" applyProtection="1">
      <alignment horizontal="left" vertical="center"/>
      <protection/>
    </xf>
    <xf numFmtId="49" fontId="5" fillId="50" borderId="10" xfId="0" applyNumberFormat="1" applyFont="1" applyFill="1" applyBorder="1" applyAlignment="1" applyProtection="1">
      <alignment horizontal="center" vertical="center"/>
      <protection/>
    </xf>
    <xf numFmtId="0" fontId="9" fillId="49" borderId="10" xfId="0" applyFont="1" applyFill="1" applyBorder="1" applyAlignment="1" applyProtection="1">
      <alignment horizontal="left" vertical="center"/>
      <protection/>
    </xf>
    <xf numFmtId="0" fontId="5" fillId="50" borderId="10" xfId="0" applyFont="1" applyFill="1" applyBorder="1" applyAlignment="1" applyProtection="1">
      <alignment horizontal="center" vertical="center"/>
      <protection/>
    </xf>
    <xf numFmtId="0" fontId="5" fillId="51" borderId="10" xfId="0" applyFont="1" applyFill="1" applyBorder="1" applyAlignment="1" applyProtection="1">
      <alignment horizontal="center" vertical="center"/>
      <protection/>
    </xf>
    <xf numFmtId="0" fontId="18" fillId="49" borderId="10" xfId="0" applyFont="1" applyFill="1" applyBorder="1" applyAlignment="1" applyProtection="1">
      <alignment horizontal="left" vertical="center"/>
      <protection/>
    </xf>
    <xf numFmtId="49" fontId="17" fillId="49" borderId="10" xfId="0" applyNumberFormat="1" applyFont="1" applyFill="1" applyBorder="1" applyAlignment="1" applyProtection="1">
      <alignment horizontal="left" vertical="center"/>
      <protection/>
    </xf>
    <xf numFmtId="16" fontId="5" fillId="50" borderId="10" xfId="0" applyNumberFormat="1" applyFont="1" applyFill="1" applyBorder="1" applyAlignment="1" applyProtection="1">
      <alignment horizontal="center" vertical="center"/>
      <protection/>
    </xf>
    <xf numFmtId="49" fontId="5" fillId="52" borderId="10" xfId="0" applyNumberFormat="1" applyFont="1" applyFill="1" applyBorder="1" applyAlignment="1" applyProtection="1">
      <alignment horizontal="center" vertical="center"/>
      <protection/>
    </xf>
    <xf numFmtId="0" fontId="5" fillId="52" borderId="10" xfId="0" applyFont="1" applyFill="1" applyBorder="1" applyAlignment="1" applyProtection="1">
      <alignment horizontal="center" vertical="center"/>
      <protection/>
    </xf>
    <xf numFmtId="0" fontId="5" fillId="53" borderId="10" xfId="0" applyFont="1" applyFill="1" applyBorder="1" applyAlignment="1" applyProtection="1">
      <alignment horizontal="center" vertical="center"/>
      <protection/>
    </xf>
    <xf numFmtId="49" fontId="18" fillId="49" borderId="10" xfId="0" applyNumberFormat="1" applyFont="1" applyFill="1" applyBorder="1" applyAlignment="1" applyProtection="1">
      <alignment horizontal="left" vertical="center"/>
      <protection/>
    </xf>
    <xf numFmtId="0" fontId="17" fillId="49" borderId="21" xfId="0" applyFont="1" applyFill="1" applyBorder="1" applyAlignment="1" applyProtection="1">
      <alignment horizontal="center" vertical="center"/>
      <protection/>
    </xf>
    <xf numFmtId="0" fontId="17" fillId="49" borderId="21" xfId="0" applyFont="1" applyFill="1" applyBorder="1" applyAlignment="1" applyProtection="1">
      <alignment horizontal="left" vertical="center"/>
      <protection/>
    </xf>
    <xf numFmtId="49" fontId="5" fillId="54" borderId="10" xfId="0" applyNumberFormat="1" applyFont="1" applyFill="1" applyBorder="1" applyAlignment="1" applyProtection="1">
      <alignment horizontal="center" vertical="center"/>
      <protection/>
    </xf>
    <xf numFmtId="0" fontId="5" fillId="55" borderId="10" xfId="0" applyFont="1" applyFill="1" applyBorder="1" applyAlignment="1" applyProtection="1">
      <alignment horizontal="center" vertical="center"/>
      <protection/>
    </xf>
    <xf numFmtId="49" fontId="17" fillId="49" borderId="10" xfId="0" applyNumberFormat="1" applyFont="1" applyFill="1" applyBorder="1" applyAlignment="1" applyProtection="1">
      <alignment vertical="center"/>
      <protection/>
    </xf>
    <xf numFmtId="0" fontId="12" fillId="52" borderId="10" xfId="0" applyFont="1" applyFill="1" applyBorder="1" applyAlignment="1" applyProtection="1">
      <alignment horizontal="center" vertical="center"/>
      <protection/>
    </xf>
    <xf numFmtId="49" fontId="17" fillId="49" borderId="1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2" fillId="56" borderId="0" xfId="0" applyFont="1" applyFill="1" applyBorder="1" applyAlignment="1">
      <alignment/>
    </xf>
    <xf numFmtId="0" fontId="2" fillId="49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57" borderId="0" xfId="0" applyFont="1" applyFill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73" fillId="0" borderId="22" xfId="0" applyFont="1" applyBorder="1" applyAlignment="1">
      <alignment horizontal="left" vertical="center"/>
    </xf>
    <xf numFmtId="0" fontId="73" fillId="0" borderId="23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vertical="center"/>
    </xf>
    <xf numFmtId="0" fontId="73" fillId="0" borderId="22" xfId="0" applyFont="1" applyBorder="1" applyAlignment="1">
      <alignment vertical="center"/>
    </xf>
    <xf numFmtId="0" fontId="73" fillId="0" borderId="23" xfId="0" applyFont="1" applyBorder="1" applyAlignment="1">
      <alignment vertical="center"/>
    </xf>
    <xf numFmtId="0" fontId="73" fillId="0" borderId="24" xfId="0" applyFont="1" applyBorder="1" applyAlignment="1">
      <alignment horizontal="left" vertical="center"/>
    </xf>
    <xf numFmtId="0" fontId="73" fillId="0" borderId="24" xfId="0" applyFont="1" applyBorder="1" applyAlignment="1">
      <alignment vertic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/>
    </xf>
    <xf numFmtId="0" fontId="34" fillId="0" borderId="0" xfId="0" applyFont="1" applyBorder="1" applyAlignment="1">
      <alignment wrapText="1"/>
    </xf>
    <xf numFmtId="0" fontId="33" fillId="0" borderId="0" xfId="0" applyFont="1" applyFill="1" applyBorder="1" applyAlignment="1">
      <alignment vertical="center" wrapText="1"/>
    </xf>
    <xf numFmtId="0" fontId="35" fillId="6" borderId="25" xfId="0" applyFont="1" applyFill="1" applyBorder="1" applyAlignment="1">
      <alignment horizontal="center" vertical="center"/>
    </xf>
    <xf numFmtId="0" fontId="35" fillId="6" borderId="26" xfId="0" applyFont="1" applyFill="1" applyBorder="1" applyAlignment="1">
      <alignment horizontal="center" vertical="center"/>
    </xf>
    <xf numFmtId="0" fontId="35" fillId="6" borderId="27" xfId="0" applyFont="1" applyFill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58" borderId="21" xfId="0" applyFont="1" applyFill="1" applyBorder="1" applyAlignment="1">
      <alignment horizontal="center" vertical="center"/>
    </xf>
    <xf numFmtId="0" fontId="35" fillId="59" borderId="29" xfId="0" applyFont="1" applyFill="1" applyBorder="1" applyAlignment="1">
      <alignment horizontal="center" vertical="center"/>
    </xf>
    <xf numFmtId="0" fontId="35" fillId="58" borderId="29" xfId="0" applyFont="1" applyFill="1" applyBorder="1" applyAlignment="1">
      <alignment horizontal="center" vertical="center"/>
    </xf>
    <xf numFmtId="0" fontId="74" fillId="0" borderId="28" xfId="0" applyFont="1" applyBorder="1" applyAlignment="1">
      <alignment horizontal="center" vertical="center"/>
    </xf>
    <xf numFmtId="0" fontId="35" fillId="59" borderId="21" xfId="0" applyFont="1" applyFill="1" applyBorder="1" applyAlignment="1">
      <alignment horizontal="center" vertical="center"/>
    </xf>
    <xf numFmtId="0" fontId="33" fillId="59" borderId="21" xfId="0" applyFont="1" applyFill="1" applyBorder="1" applyAlignment="1">
      <alignment horizontal="center" vertical="center"/>
    </xf>
    <xf numFmtId="0" fontId="74" fillId="0" borderId="30" xfId="0" applyFont="1" applyBorder="1" applyAlignment="1">
      <alignment horizontal="center" vertical="center"/>
    </xf>
    <xf numFmtId="0" fontId="35" fillId="58" borderId="31" xfId="0" applyFont="1" applyFill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5" fillId="0" borderId="31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60" borderId="29" xfId="0" applyFont="1" applyFill="1" applyBorder="1" applyAlignment="1">
      <alignment horizontal="center" vertical="center"/>
    </xf>
    <xf numFmtId="0" fontId="35" fillId="61" borderId="21" xfId="0" applyFont="1" applyFill="1" applyBorder="1" applyAlignment="1">
      <alignment horizontal="center" vertical="center"/>
    </xf>
    <xf numFmtId="0" fontId="35" fillId="61" borderId="29" xfId="0" applyFont="1" applyFill="1" applyBorder="1" applyAlignment="1">
      <alignment horizontal="center" vertical="center"/>
    </xf>
    <xf numFmtId="0" fontId="35" fillId="60" borderId="21" xfId="0" applyFont="1" applyFill="1" applyBorder="1" applyAlignment="1">
      <alignment horizontal="center" vertical="center"/>
    </xf>
    <xf numFmtId="0" fontId="35" fillId="6" borderId="21" xfId="0" applyFont="1" applyFill="1" applyBorder="1" applyAlignment="1">
      <alignment horizontal="center" vertical="center"/>
    </xf>
    <xf numFmtId="0" fontId="33" fillId="59" borderId="29" xfId="0" applyFont="1" applyFill="1" applyBorder="1" applyAlignment="1">
      <alignment horizontal="center" vertical="center"/>
    </xf>
    <xf numFmtId="0" fontId="33" fillId="59" borderId="31" xfId="0" applyFont="1" applyFill="1" applyBorder="1" applyAlignment="1">
      <alignment horizontal="center" vertical="center"/>
    </xf>
    <xf numFmtId="0" fontId="29" fillId="0" borderId="33" xfId="0" applyFont="1" applyBorder="1" applyAlignment="1">
      <alignment horizontal="center" vertical="top"/>
    </xf>
    <xf numFmtId="0" fontId="27" fillId="0" borderId="34" xfId="0" applyFont="1" applyBorder="1" applyAlignment="1">
      <alignment horizontal="center" vertical="top"/>
    </xf>
    <xf numFmtId="0" fontId="29" fillId="0" borderId="35" xfId="0" applyFont="1" applyBorder="1" applyAlignment="1">
      <alignment horizontal="center" vertical="top"/>
    </xf>
    <xf numFmtId="0" fontId="35" fillId="58" borderId="36" xfId="0" applyFont="1" applyFill="1" applyBorder="1" applyAlignment="1">
      <alignment horizontal="center" vertical="center"/>
    </xf>
    <xf numFmtId="0" fontId="35" fillId="61" borderId="36" xfId="0" applyFont="1" applyFill="1" applyBorder="1" applyAlignment="1">
      <alignment horizontal="center" vertical="center"/>
    </xf>
    <xf numFmtId="0" fontId="35" fillId="60" borderId="36" xfId="0" applyFont="1" applyFill="1" applyBorder="1" applyAlignment="1">
      <alignment horizontal="center" vertical="center"/>
    </xf>
    <xf numFmtId="0" fontId="33" fillId="59" borderId="36" xfId="0" applyFont="1" applyFill="1" applyBorder="1" applyAlignment="1">
      <alignment horizontal="center" vertical="center"/>
    </xf>
    <xf numFmtId="0" fontId="33" fillId="62" borderId="36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top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36" fillId="0" borderId="0" xfId="0" applyFont="1" applyFill="1" applyAlignment="1">
      <alignment horizontal="left" vertical="center"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0" fontId="66" fillId="0" borderId="0" xfId="0" applyFont="1" applyFill="1" applyAlignment="1">
      <alignment/>
    </xf>
    <xf numFmtId="0" fontId="2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4" fillId="0" borderId="21" xfId="0" applyFont="1" applyBorder="1" applyAlignment="1">
      <alignment horizontal="center" vertical="center"/>
    </xf>
    <xf numFmtId="0" fontId="35" fillId="59" borderId="31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3" fillId="58" borderId="21" xfId="0" applyFont="1" applyFill="1" applyBorder="1" applyAlignment="1">
      <alignment horizontal="center" vertical="center"/>
    </xf>
    <xf numFmtId="0" fontId="33" fillId="61" borderId="21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9" fillId="0" borderId="0" xfId="0" applyFont="1" applyBorder="1" applyAlignment="1">
      <alignment horizontal="center" vertical="top"/>
    </xf>
    <xf numFmtId="0" fontId="35" fillId="63" borderId="21" xfId="0" applyFont="1" applyFill="1" applyBorder="1" applyAlignment="1">
      <alignment horizontal="center" vertical="center"/>
    </xf>
    <xf numFmtId="0" fontId="33" fillId="61" borderId="29" xfId="0" applyFont="1" applyFill="1" applyBorder="1" applyAlignment="1">
      <alignment horizontal="center" vertical="center"/>
    </xf>
    <xf numFmtId="0" fontId="5" fillId="32" borderId="3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5" fillId="64" borderId="40" xfId="0" applyFont="1" applyFill="1" applyBorder="1" applyAlignment="1">
      <alignment horizontal="left" vertical="center"/>
    </xf>
    <xf numFmtId="0" fontId="25" fillId="64" borderId="41" xfId="0" applyFont="1" applyFill="1" applyBorder="1" applyAlignment="1">
      <alignment horizontal="left" vertical="center"/>
    </xf>
    <xf numFmtId="0" fontId="25" fillId="64" borderId="42" xfId="0" applyFont="1" applyFill="1" applyBorder="1" applyAlignment="1">
      <alignment horizontal="left" vertical="center"/>
    </xf>
    <xf numFmtId="0" fontId="25" fillId="64" borderId="24" xfId="0" applyFont="1" applyFill="1" applyBorder="1" applyAlignment="1">
      <alignment horizontal="left" vertical="center"/>
    </xf>
    <xf numFmtId="0" fontId="25" fillId="64" borderId="22" xfId="0" applyFont="1" applyFill="1" applyBorder="1" applyAlignment="1">
      <alignment horizontal="left" vertical="center"/>
    </xf>
    <xf numFmtId="0" fontId="25" fillId="64" borderId="23" xfId="0" applyFont="1" applyFill="1" applyBorder="1" applyAlignment="1">
      <alignment horizontal="left" vertical="center"/>
    </xf>
    <xf numFmtId="17" fontId="2" fillId="65" borderId="43" xfId="0" applyNumberFormat="1" applyFont="1" applyFill="1" applyBorder="1" applyAlignment="1">
      <alignment horizontal="center" vertical="center"/>
    </xf>
    <xf numFmtId="17" fontId="2" fillId="65" borderId="44" xfId="0" applyNumberFormat="1" applyFont="1" applyFill="1" applyBorder="1" applyAlignment="1">
      <alignment horizontal="center" vertical="center"/>
    </xf>
    <xf numFmtId="17" fontId="2" fillId="65" borderId="45" xfId="0" applyNumberFormat="1" applyFont="1" applyFill="1" applyBorder="1" applyAlignment="1">
      <alignment horizontal="center" vertical="center"/>
    </xf>
    <xf numFmtId="0" fontId="26" fillId="64" borderId="40" xfId="0" applyFont="1" applyFill="1" applyBorder="1" applyAlignment="1">
      <alignment horizontal="left" vertical="center"/>
    </xf>
    <xf numFmtId="0" fontId="26" fillId="64" borderId="41" xfId="0" applyFont="1" applyFill="1" applyBorder="1" applyAlignment="1">
      <alignment horizontal="left" vertical="center"/>
    </xf>
    <xf numFmtId="0" fontId="26" fillId="64" borderId="42" xfId="0" applyFont="1" applyFill="1" applyBorder="1" applyAlignment="1">
      <alignment horizontal="left" vertical="center"/>
    </xf>
    <xf numFmtId="0" fontId="17" fillId="60" borderId="46" xfId="0" applyFont="1" applyFill="1" applyBorder="1" applyAlignment="1">
      <alignment horizontal="center" vertical="center"/>
    </xf>
    <xf numFmtId="0" fontId="17" fillId="60" borderId="47" xfId="0" applyFont="1" applyFill="1" applyBorder="1" applyAlignment="1">
      <alignment horizontal="center" vertical="center"/>
    </xf>
    <xf numFmtId="0" fontId="17" fillId="60" borderId="48" xfId="0" applyFont="1" applyFill="1" applyBorder="1" applyAlignment="1">
      <alignment horizontal="center" vertical="center"/>
    </xf>
    <xf numFmtId="0" fontId="27" fillId="64" borderId="21" xfId="0" applyFont="1" applyFill="1" applyBorder="1" applyAlignment="1">
      <alignment horizontal="center" vertical="center"/>
    </xf>
    <xf numFmtId="0" fontId="27" fillId="64" borderId="29" xfId="0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16" fontId="21" fillId="0" borderId="49" xfId="0" applyNumberFormat="1" applyFont="1" applyBorder="1" applyAlignment="1">
      <alignment horizontal="center" vertical="center"/>
    </xf>
    <xf numFmtId="16" fontId="21" fillId="0" borderId="41" xfId="0" applyNumberFormat="1" applyFont="1" applyBorder="1" applyAlignment="1">
      <alignment horizontal="center" vertical="center"/>
    </xf>
    <xf numFmtId="16" fontId="21" fillId="0" borderId="50" xfId="0" applyNumberFormat="1" applyFont="1" applyBorder="1" applyAlignment="1">
      <alignment horizontal="center" vertical="center"/>
    </xf>
    <xf numFmtId="16" fontId="21" fillId="0" borderId="21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16" fontId="73" fillId="0" borderId="51" xfId="0" applyNumberFormat="1" applyFont="1" applyBorder="1" applyAlignment="1">
      <alignment horizontal="center" vertical="center"/>
    </xf>
    <xf numFmtId="0" fontId="73" fillId="0" borderId="22" xfId="0" applyFont="1" applyBorder="1" applyAlignment="1">
      <alignment horizontal="center" vertical="center"/>
    </xf>
    <xf numFmtId="0" fontId="73" fillId="0" borderId="52" xfId="0" applyFont="1" applyBorder="1" applyAlignment="1">
      <alignment horizontal="center" vertical="center"/>
    </xf>
    <xf numFmtId="0" fontId="75" fillId="64" borderId="40" xfId="0" applyFont="1" applyFill="1" applyBorder="1" applyAlignment="1">
      <alignment horizontal="left" vertical="center"/>
    </xf>
    <xf numFmtId="0" fontId="75" fillId="64" borderId="41" xfId="0" applyFont="1" applyFill="1" applyBorder="1" applyAlignment="1">
      <alignment horizontal="left" vertical="center"/>
    </xf>
    <xf numFmtId="0" fontId="75" fillId="64" borderId="42" xfId="0" applyFont="1" applyFill="1" applyBorder="1" applyAlignment="1">
      <alignment horizontal="left" vertical="center"/>
    </xf>
    <xf numFmtId="0" fontId="75" fillId="64" borderId="49" xfId="0" applyFont="1" applyFill="1" applyBorder="1" applyAlignment="1">
      <alignment horizontal="center" vertical="center"/>
    </xf>
    <xf numFmtId="0" fontId="75" fillId="64" borderId="41" xfId="0" applyFont="1" applyFill="1" applyBorder="1" applyAlignment="1">
      <alignment horizontal="center" vertical="center"/>
    </xf>
    <xf numFmtId="0" fontId="75" fillId="64" borderId="50" xfId="0" applyFont="1" applyFill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27" fillId="64" borderId="31" xfId="0" applyFont="1" applyFill="1" applyBorder="1" applyAlignment="1">
      <alignment horizontal="center" vertical="center"/>
    </xf>
    <xf numFmtId="0" fontId="27" fillId="64" borderId="32" xfId="0" applyFont="1" applyFill="1" applyBorder="1" applyAlignment="1">
      <alignment horizontal="center" vertical="center"/>
    </xf>
    <xf numFmtId="0" fontId="27" fillId="64" borderId="49" xfId="0" applyFont="1" applyFill="1" applyBorder="1" applyAlignment="1">
      <alignment horizontal="center" vertical="center"/>
    </xf>
    <xf numFmtId="0" fontId="27" fillId="64" borderId="41" xfId="0" applyFont="1" applyFill="1" applyBorder="1" applyAlignment="1">
      <alignment horizontal="center" vertical="center"/>
    </xf>
    <xf numFmtId="0" fontId="27" fillId="64" borderId="50" xfId="0" applyFont="1" applyFill="1" applyBorder="1" applyAlignment="1">
      <alignment horizontal="center" vertical="center"/>
    </xf>
    <xf numFmtId="0" fontId="25" fillId="64" borderId="40" xfId="0" applyFont="1" applyFill="1" applyBorder="1" applyAlignment="1">
      <alignment horizontal="left" vertical="center" wrapText="1"/>
    </xf>
    <xf numFmtId="0" fontId="25" fillId="64" borderId="41" xfId="0" applyFont="1" applyFill="1" applyBorder="1" applyAlignment="1">
      <alignment horizontal="left" vertical="center" wrapText="1"/>
    </xf>
    <xf numFmtId="0" fontId="25" fillId="64" borderId="42" xfId="0" applyFont="1" applyFill="1" applyBorder="1" applyAlignment="1">
      <alignment horizontal="left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7" fontId="0" fillId="0" borderId="40" xfId="0" applyNumberFormat="1" applyFont="1" applyBorder="1" applyAlignment="1">
      <alignment horizontal="center" vertical="center"/>
    </xf>
    <xf numFmtId="17" fontId="0" fillId="0" borderId="41" xfId="0" applyNumberFormat="1" applyFont="1" applyBorder="1" applyAlignment="1">
      <alignment horizontal="center" vertical="center"/>
    </xf>
    <xf numFmtId="17" fontId="0" fillId="0" borderId="42" xfId="0" applyNumberFormat="1" applyFont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17" fontId="17" fillId="60" borderId="53" xfId="0" applyNumberFormat="1" applyFont="1" applyFill="1" applyBorder="1" applyAlignment="1">
      <alignment horizontal="center" vertical="center"/>
    </xf>
    <xf numFmtId="17" fontId="17" fillId="60" borderId="47" xfId="0" applyNumberFormat="1" applyFont="1" applyFill="1" applyBorder="1" applyAlignment="1">
      <alignment horizontal="center" vertical="center"/>
    </xf>
    <xf numFmtId="17" fontId="17" fillId="60" borderId="48" xfId="0" applyNumberFormat="1" applyFont="1" applyFill="1" applyBorder="1" applyAlignment="1">
      <alignment horizontal="center" vertical="center"/>
    </xf>
    <xf numFmtId="0" fontId="2" fillId="60" borderId="47" xfId="0" applyFont="1" applyFill="1" applyBorder="1" applyAlignment="1">
      <alignment horizontal="center" vertical="center"/>
    </xf>
    <xf numFmtId="0" fontId="2" fillId="60" borderId="48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7" fontId="17" fillId="0" borderId="53" xfId="0" applyNumberFormat="1" applyFont="1" applyFill="1" applyBorder="1" applyAlignment="1">
      <alignment horizontal="center" vertical="center"/>
    </xf>
    <xf numFmtId="17" fontId="17" fillId="0" borderId="47" xfId="0" applyNumberFormat="1" applyFont="1" applyFill="1" applyBorder="1" applyAlignment="1">
      <alignment horizontal="center" vertical="center"/>
    </xf>
    <xf numFmtId="17" fontId="17" fillId="0" borderId="57" xfId="0" applyNumberFormat="1" applyFont="1" applyFill="1" applyBorder="1" applyAlignment="1">
      <alignment horizontal="center" vertical="center"/>
    </xf>
    <xf numFmtId="17" fontId="0" fillId="0" borderId="24" xfId="0" applyNumberFormat="1" applyFont="1" applyBorder="1" applyAlignment="1">
      <alignment horizontal="center" vertical="center"/>
    </xf>
    <xf numFmtId="17" fontId="0" fillId="0" borderId="22" xfId="0" applyNumberFormat="1" applyFont="1" applyBorder="1" applyAlignment="1">
      <alignment horizontal="center" vertical="center"/>
    </xf>
    <xf numFmtId="17" fontId="0" fillId="0" borderId="23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25" fillId="64" borderId="30" xfId="0" applyFont="1" applyFill="1" applyBorder="1" applyAlignment="1">
      <alignment horizontal="left" vertical="center"/>
    </xf>
    <xf numFmtId="0" fontId="25" fillId="64" borderId="31" xfId="0" applyFont="1" applyFill="1" applyBorder="1" applyAlignment="1">
      <alignment horizontal="left" vertical="center"/>
    </xf>
    <xf numFmtId="0" fontId="25" fillId="64" borderId="21" xfId="0" applyFont="1" applyFill="1" applyBorder="1" applyAlignment="1">
      <alignment horizontal="center" vertical="center"/>
    </xf>
    <xf numFmtId="0" fontId="25" fillId="64" borderId="29" xfId="0" applyFont="1" applyFill="1" applyBorder="1" applyAlignment="1">
      <alignment horizontal="center" vertical="center"/>
    </xf>
    <xf numFmtId="0" fontId="24" fillId="64" borderId="21" xfId="0" applyFont="1" applyFill="1" applyBorder="1" applyAlignment="1">
      <alignment horizontal="center" vertical="center"/>
    </xf>
    <xf numFmtId="0" fontId="24" fillId="64" borderId="29" xfId="0" applyFont="1" applyFill="1" applyBorder="1" applyAlignment="1">
      <alignment horizontal="center" vertical="center"/>
    </xf>
    <xf numFmtId="0" fontId="26" fillId="64" borderId="24" xfId="0" applyFont="1" applyFill="1" applyBorder="1" applyAlignment="1">
      <alignment horizontal="left" vertical="center"/>
    </xf>
    <xf numFmtId="0" fontId="26" fillId="64" borderId="22" xfId="0" applyFont="1" applyFill="1" applyBorder="1" applyAlignment="1">
      <alignment horizontal="left" vertical="center"/>
    </xf>
    <xf numFmtId="0" fontId="26" fillId="64" borderId="23" xfId="0" applyFont="1" applyFill="1" applyBorder="1" applyAlignment="1">
      <alignment horizontal="left" vertical="center"/>
    </xf>
    <xf numFmtId="0" fontId="29" fillId="64" borderId="51" xfId="0" applyFont="1" applyFill="1" applyBorder="1" applyAlignment="1">
      <alignment horizontal="center" vertical="center"/>
    </xf>
    <xf numFmtId="0" fontId="29" fillId="64" borderId="22" xfId="0" applyFont="1" applyFill="1" applyBorder="1" applyAlignment="1">
      <alignment horizontal="center" vertical="center"/>
    </xf>
    <xf numFmtId="0" fontId="29" fillId="64" borderId="52" xfId="0" applyFont="1" applyFill="1" applyBorder="1" applyAlignment="1">
      <alignment horizontal="center" vertical="center"/>
    </xf>
    <xf numFmtId="16" fontId="21" fillId="0" borderId="51" xfId="0" applyNumberFormat="1" applyFont="1" applyBorder="1" applyAlignment="1">
      <alignment horizontal="center" vertical="center"/>
    </xf>
    <xf numFmtId="16" fontId="21" fillId="0" borderId="22" xfId="0" applyNumberFormat="1" applyFont="1" applyBorder="1" applyAlignment="1">
      <alignment horizontal="center" vertical="center"/>
    </xf>
    <xf numFmtId="16" fontId="21" fillId="0" borderId="52" xfId="0" applyNumberFormat="1" applyFont="1" applyBorder="1" applyAlignment="1">
      <alignment horizontal="center" vertical="center"/>
    </xf>
    <xf numFmtId="0" fontId="73" fillId="0" borderId="40" xfId="0" applyFont="1" applyBorder="1" applyAlignment="1">
      <alignment horizontal="left" vertical="center"/>
    </xf>
    <xf numFmtId="0" fontId="73" fillId="0" borderId="41" xfId="0" applyFont="1" applyBorder="1" applyAlignment="1">
      <alignment horizontal="left" vertical="center"/>
    </xf>
    <xf numFmtId="0" fontId="73" fillId="0" borderId="42" xfId="0" applyFont="1" applyBorder="1" applyAlignment="1">
      <alignment horizontal="left" vertical="center"/>
    </xf>
    <xf numFmtId="0" fontId="73" fillId="0" borderId="21" xfId="0" applyFont="1" applyBorder="1" applyAlignment="1">
      <alignment horizontal="center" vertical="center"/>
    </xf>
    <xf numFmtId="0" fontId="73" fillId="0" borderId="29" xfId="0" applyFont="1" applyBorder="1" applyAlignment="1">
      <alignment horizontal="center" vertical="center"/>
    </xf>
    <xf numFmtId="49" fontId="27" fillId="64" borderId="21" xfId="0" applyNumberFormat="1" applyFont="1" applyFill="1" applyBorder="1" applyAlignment="1">
      <alignment horizontal="center" vertical="center"/>
    </xf>
    <xf numFmtId="49" fontId="27" fillId="64" borderId="29" xfId="0" applyNumberFormat="1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17" fontId="0" fillId="0" borderId="60" xfId="0" applyNumberFormat="1" applyFont="1" applyBorder="1" applyAlignment="1">
      <alignment horizontal="center" vertical="center"/>
    </xf>
    <xf numFmtId="17" fontId="0" fillId="0" borderId="55" xfId="0" applyNumberFormat="1" applyFont="1" applyBorder="1" applyAlignment="1">
      <alignment horizontal="center" vertical="center"/>
    </xf>
    <xf numFmtId="17" fontId="0" fillId="0" borderId="61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7" fontId="0" fillId="0" borderId="63" xfId="0" applyNumberFormat="1" applyFont="1" applyBorder="1" applyAlignment="1">
      <alignment horizontal="center" vertical="center"/>
    </xf>
    <xf numFmtId="17" fontId="0" fillId="0" borderId="64" xfId="0" applyNumberFormat="1" applyFont="1" applyBorder="1" applyAlignment="1">
      <alignment horizontal="center" vertical="center"/>
    </xf>
    <xf numFmtId="17" fontId="0" fillId="0" borderId="65" xfId="0" applyNumberFormat="1" applyFont="1" applyBorder="1" applyAlignment="1">
      <alignment horizontal="center" vertical="center"/>
    </xf>
    <xf numFmtId="0" fontId="2" fillId="60" borderId="53" xfId="0" applyFont="1" applyFill="1" applyBorder="1" applyAlignment="1">
      <alignment horizontal="center" vertical="center"/>
    </xf>
    <xf numFmtId="0" fontId="76" fillId="62" borderId="33" xfId="0" applyFont="1" applyFill="1" applyBorder="1" applyAlignment="1">
      <alignment horizontal="center" vertical="center"/>
    </xf>
    <xf numFmtId="0" fontId="76" fillId="62" borderId="34" xfId="0" applyFont="1" applyFill="1" applyBorder="1" applyAlignment="1">
      <alignment horizontal="center" vertical="center"/>
    </xf>
    <xf numFmtId="0" fontId="76" fillId="62" borderId="66" xfId="0" applyFont="1" applyFill="1" applyBorder="1" applyAlignment="1">
      <alignment horizontal="center" vertical="center"/>
    </xf>
    <xf numFmtId="0" fontId="17" fillId="60" borderId="53" xfId="0" applyFont="1" applyFill="1" applyBorder="1" applyAlignment="1">
      <alignment horizontal="center" vertical="center"/>
    </xf>
    <xf numFmtId="0" fontId="17" fillId="60" borderId="57" xfId="0" applyFont="1" applyFill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76" fillId="62" borderId="53" xfId="0" applyFont="1" applyFill="1" applyBorder="1" applyAlignment="1">
      <alignment horizontal="center" vertical="center"/>
    </xf>
    <xf numFmtId="0" fontId="76" fillId="62" borderId="47" xfId="0" applyFont="1" applyFill="1" applyBorder="1" applyAlignment="1">
      <alignment horizontal="center" vertical="center"/>
    </xf>
    <xf numFmtId="0" fontId="76" fillId="62" borderId="48" xfId="0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" fontId="76" fillId="0" borderId="0" xfId="0" applyNumberFormat="1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7" fontId="77" fillId="22" borderId="53" xfId="0" applyNumberFormat="1" applyFont="1" applyFill="1" applyBorder="1" applyAlignment="1">
      <alignment horizontal="center" vertical="center"/>
    </xf>
    <xf numFmtId="17" fontId="77" fillId="22" borderId="47" xfId="0" applyNumberFormat="1" applyFont="1" applyFill="1" applyBorder="1" applyAlignment="1">
      <alignment horizontal="center" vertical="center"/>
    </xf>
    <xf numFmtId="17" fontId="77" fillId="22" borderId="57" xfId="0" applyNumberFormat="1" applyFont="1" applyFill="1" applyBorder="1" applyAlignment="1">
      <alignment horizontal="center" vertical="center"/>
    </xf>
    <xf numFmtId="0" fontId="77" fillId="22" borderId="46" xfId="0" applyFont="1" applyFill="1" applyBorder="1" applyAlignment="1">
      <alignment horizontal="center" vertical="center"/>
    </xf>
    <xf numFmtId="0" fontId="77" fillId="22" borderId="47" xfId="0" applyFont="1" applyFill="1" applyBorder="1" applyAlignment="1">
      <alignment horizontal="center" vertical="center"/>
    </xf>
    <xf numFmtId="0" fontId="77" fillId="22" borderId="48" xfId="0" applyFont="1" applyFill="1" applyBorder="1" applyAlignment="1">
      <alignment horizontal="center" vertical="center"/>
    </xf>
    <xf numFmtId="17" fontId="71" fillId="60" borderId="37" xfId="0" applyNumberFormat="1" applyFont="1" applyFill="1" applyBorder="1" applyAlignment="1">
      <alignment horizontal="center" vertical="center"/>
    </xf>
    <xf numFmtId="17" fontId="71" fillId="60" borderId="38" xfId="0" applyNumberFormat="1" applyFont="1" applyFill="1" applyBorder="1" applyAlignment="1">
      <alignment horizontal="center" vertical="center"/>
    </xf>
    <xf numFmtId="17" fontId="71" fillId="60" borderId="70" xfId="0" applyNumberFormat="1" applyFont="1" applyFill="1" applyBorder="1" applyAlignment="1">
      <alignment horizontal="center" vertical="center"/>
    </xf>
    <xf numFmtId="0" fontId="78" fillId="60" borderId="71" xfId="0" applyFont="1" applyFill="1" applyBorder="1" applyAlignment="1">
      <alignment horizontal="center" vertical="center"/>
    </xf>
    <xf numFmtId="0" fontId="78" fillId="60" borderId="38" xfId="0" applyFont="1" applyFill="1" applyBorder="1" applyAlignment="1">
      <alignment horizontal="center" vertical="center"/>
    </xf>
    <xf numFmtId="0" fontId="78" fillId="60" borderId="72" xfId="0" applyFont="1" applyFill="1" applyBorder="1" applyAlignment="1">
      <alignment horizontal="center" vertical="center"/>
    </xf>
    <xf numFmtId="17" fontId="71" fillId="60" borderId="53" xfId="0" applyNumberFormat="1" applyFont="1" applyFill="1" applyBorder="1" applyAlignment="1">
      <alignment horizontal="center" vertical="center"/>
    </xf>
    <xf numFmtId="17" fontId="71" fillId="60" borderId="47" xfId="0" applyNumberFormat="1" applyFont="1" applyFill="1" applyBorder="1" applyAlignment="1">
      <alignment horizontal="center" vertical="center"/>
    </xf>
    <xf numFmtId="17" fontId="71" fillId="60" borderId="57" xfId="0" applyNumberFormat="1" applyFont="1" applyFill="1" applyBorder="1" applyAlignment="1">
      <alignment horizontal="center" vertical="center"/>
    </xf>
    <xf numFmtId="17" fontId="0" fillId="0" borderId="30" xfId="0" applyNumberFormat="1" applyFont="1" applyBorder="1" applyAlignment="1">
      <alignment horizontal="center" vertical="center"/>
    </xf>
    <xf numFmtId="17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" fontId="0" fillId="0" borderId="28" xfId="0" applyNumberFormat="1" applyFont="1" applyBorder="1" applyAlignment="1">
      <alignment horizontal="center" vertical="center"/>
    </xf>
    <xf numFmtId="17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7" fontId="0" fillId="0" borderId="25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7" fontId="0" fillId="0" borderId="26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" fontId="0" fillId="0" borderId="44" xfId="0" applyNumberFormat="1" applyFont="1" applyBorder="1" applyAlignment="1">
      <alignment horizontal="center" vertical="center"/>
    </xf>
    <xf numFmtId="17" fontId="0" fillId="0" borderId="67" xfId="0" applyNumberFormat="1" applyFont="1" applyBorder="1" applyAlignment="1">
      <alignment horizontal="center" vertical="center"/>
    </xf>
    <xf numFmtId="0" fontId="78" fillId="59" borderId="53" xfId="0" applyFont="1" applyFill="1" applyBorder="1" applyAlignment="1">
      <alignment horizontal="center" vertical="center"/>
    </xf>
    <xf numFmtId="0" fontId="78" fillId="59" borderId="47" xfId="0" applyFont="1" applyFill="1" applyBorder="1" applyAlignment="1">
      <alignment horizontal="center" vertical="center"/>
    </xf>
    <xf numFmtId="0" fontId="78" fillId="59" borderId="48" xfId="0" applyFont="1" applyFill="1" applyBorder="1" applyAlignment="1">
      <alignment horizontal="center" vertical="center"/>
    </xf>
    <xf numFmtId="0" fontId="71" fillId="60" borderId="35" xfId="0" applyFont="1" applyFill="1" applyBorder="1" applyAlignment="1">
      <alignment horizontal="center" vertical="center"/>
    </xf>
    <xf numFmtId="0" fontId="71" fillId="60" borderId="0" xfId="0" applyFont="1" applyFill="1" applyBorder="1" applyAlignment="1">
      <alignment horizontal="center" vertical="center"/>
    </xf>
    <xf numFmtId="0" fontId="71" fillId="60" borderId="73" xfId="0" applyFont="1" applyFill="1" applyBorder="1" applyAlignment="1">
      <alignment horizontal="center" vertical="center"/>
    </xf>
    <xf numFmtId="0" fontId="71" fillId="60" borderId="74" xfId="0" applyFont="1" applyFill="1" applyBorder="1" applyAlignment="1">
      <alignment horizontal="center" vertical="center"/>
    </xf>
    <xf numFmtId="0" fontId="71" fillId="60" borderId="75" xfId="0" applyFont="1" applyFill="1" applyBorder="1" applyAlignment="1">
      <alignment horizontal="center" vertical="center"/>
    </xf>
    <xf numFmtId="0" fontId="71" fillId="60" borderId="33" xfId="0" applyFont="1" applyFill="1" applyBorder="1" applyAlignment="1">
      <alignment horizontal="center" vertical="center"/>
    </xf>
    <xf numFmtId="0" fontId="71" fillId="60" borderId="34" xfId="0" applyFont="1" applyFill="1" applyBorder="1" applyAlignment="1">
      <alignment horizontal="center" vertical="center"/>
    </xf>
    <xf numFmtId="0" fontId="71" fillId="60" borderId="76" xfId="0" applyFont="1" applyFill="1" applyBorder="1" applyAlignment="1">
      <alignment horizontal="center" vertical="center"/>
    </xf>
    <xf numFmtId="0" fontId="71" fillId="60" borderId="77" xfId="0" applyFont="1" applyFill="1" applyBorder="1" applyAlignment="1">
      <alignment horizontal="center" vertical="center"/>
    </xf>
    <xf numFmtId="0" fontId="71" fillId="60" borderId="66" xfId="0" applyFont="1" applyFill="1" applyBorder="1" applyAlignment="1">
      <alignment horizontal="center" vertical="center"/>
    </xf>
    <xf numFmtId="0" fontId="71" fillId="60" borderId="53" xfId="0" applyFont="1" applyFill="1" applyBorder="1" applyAlignment="1">
      <alignment horizontal="center" vertical="center"/>
    </xf>
    <xf numFmtId="0" fontId="71" fillId="60" borderId="47" xfId="0" applyFont="1" applyFill="1" applyBorder="1" applyAlignment="1">
      <alignment horizontal="center" vertical="center"/>
    </xf>
    <xf numFmtId="0" fontId="71" fillId="60" borderId="57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75" xfId="0" applyFont="1" applyBorder="1" applyAlignment="1">
      <alignment/>
    </xf>
    <xf numFmtId="0" fontId="77" fillId="22" borderId="43" xfId="0" applyFont="1" applyFill="1" applyBorder="1" applyAlignment="1">
      <alignment horizontal="center" vertical="center"/>
    </xf>
    <xf numFmtId="0" fontId="77" fillId="22" borderId="44" xfId="0" applyFont="1" applyFill="1" applyBorder="1" applyAlignment="1">
      <alignment horizontal="center" vertical="center"/>
    </xf>
    <xf numFmtId="0" fontId="77" fillId="22" borderId="45" xfId="0" applyFont="1" applyFill="1" applyBorder="1" applyAlignment="1">
      <alignment horizontal="center" vertical="center"/>
    </xf>
    <xf numFmtId="0" fontId="78" fillId="60" borderId="24" xfId="0" applyFont="1" applyFill="1" applyBorder="1" applyAlignment="1">
      <alignment horizontal="center" vertical="center"/>
    </xf>
    <xf numFmtId="0" fontId="78" fillId="60" borderId="22" xfId="0" applyFont="1" applyFill="1" applyBorder="1" applyAlignment="1">
      <alignment horizontal="center" vertical="center"/>
    </xf>
    <xf numFmtId="0" fontId="78" fillId="60" borderId="52" xfId="0" applyFont="1" applyFill="1" applyBorder="1" applyAlignment="1">
      <alignment horizontal="center" vertical="center"/>
    </xf>
    <xf numFmtId="0" fontId="33" fillId="0" borderId="34" xfId="0" applyFont="1" applyBorder="1" applyAlignment="1">
      <alignment horizontal="center"/>
    </xf>
    <xf numFmtId="0" fontId="33" fillId="0" borderId="66" xfId="0" applyFont="1" applyBorder="1" applyAlignment="1">
      <alignment horizontal="center"/>
    </xf>
    <xf numFmtId="0" fontId="35" fillId="0" borderId="28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78" xfId="0" applyFont="1" applyBorder="1" applyAlignment="1">
      <alignment horizontal="center" vertical="center"/>
    </xf>
    <xf numFmtId="0" fontId="35" fillId="0" borderId="79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wrapText="1"/>
    </xf>
    <xf numFmtId="0" fontId="35" fillId="0" borderId="49" xfId="0" applyFont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34" fillId="0" borderId="66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0" fontId="34" fillId="0" borderId="38" xfId="0" applyFont="1" applyFill="1" applyBorder="1" applyAlignment="1">
      <alignment horizontal="center" vertical="center" wrapText="1"/>
    </xf>
    <xf numFmtId="0" fontId="34" fillId="0" borderId="72" xfId="0" applyFont="1" applyFill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 vertical="center"/>
    </xf>
    <xf numFmtId="0" fontId="35" fillId="0" borderId="81" xfId="0" applyFont="1" applyBorder="1" applyAlignment="1">
      <alignment horizontal="center" vertical="center"/>
    </xf>
    <xf numFmtId="0" fontId="35" fillId="0" borderId="82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4" fillId="0" borderId="33" xfId="0" applyFont="1" applyBorder="1" applyAlignment="1">
      <alignment horizontal="center" wrapText="1"/>
    </xf>
    <xf numFmtId="0" fontId="34" fillId="0" borderId="34" xfId="0" applyFont="1" applyBorder="1" applyAlignment="1">
      <alignment horizontal="center" wrapText="1"/>
    </xf>
    <xf numFmtId="0" fontId="34" fillId="0" borderId="66" xfId="0" applyFont="1" applyBorder="1" applyAlignment="1">
      <alignment horizontal="center" wrapText="1"/>
    </xf>
    <xf numFmtId="0" fontId="34" fillId="0" borderId="35" xfId="0" applyFont="1" applyBorder="1" applyAlignment="1">
      <alignment horizontal="center" wrapText="1"/>
    </xf>
    <xf numFmtId="0" fontId="34" fillId="0" borderId="75" xfId="0" applyFont="1" applyBorder="1" applyAlignment="1">
      <alignment horizontal="center" wrapText="1"/>
    </xf>
    <xf numFmtId="0" fontId="34" fillId="0" borderId="37" xfId="0" applyFont="1" applyBorder="1" applyAlignment="1">
      <alignment horizontal="center" wrapText="1"/>
    </xf>
    <xf numFmtId="0" fontId="34" fillId="0" borderId="38" xfId="0" applyFont="1" applyBorder="1" applyAlignment="1">
      <alignment horizontal="center" wrapText="1"/>
    </xf>
    <xf numFmtId="0" fontId="34" fillId="0" borderId="72" xfId="0" applyFont="1" applyBorder="1" applyAlignment="1">
      <alignment horizontal="center" wrapText="1"/>
    </xf>
    <xf numFmtId="0" fontId="33" fillId="0" borderId="83" xfId="0" applyFont="1" applyBorder="1" applyAlignment="1">
      <alignment horizontal="center" vertical="center"/>
    </xf>
    <xf numFmtId="0" fontId="33" fillId="0" borderId="84" xfId="0" applyFont="1" applyBorder="1" applyAlignment="1">
      <alignment horizontal="center" vertical="center"/>
    </xf>
    <xf numFmtId="0" fontId="33" fillId="0" borderId="85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18" fillId="66" borderId="33" xfId="0" applyFont="1" applyFill="1" applyBorder="1" applyAlignment="1">
      <alignment horizontal="center" vertical="center"/>
    </xf>
    <xf numFmtId="0" fontId="18" fillId="66" borderId="66" xfId="0" applyFont="1" applyFill="1" applyBorder="1" applyAlignment="1">
      <alignment horizontal="center" vertical="center"/>
    </xf>
    <xf numFmtId="0" fontId="18" fillId="66" borderId="35" xfId="0" applyFont="1" applyFill="1" applyBorder="1" applyAlignment="1">
      <alignment horizontal="center" vertical="center"/>
    </xf>
    <xf numFmtId="0" fontId="18" fillId="66" borderId="75" xfId="0" applyFont="1" applyFill="1" applyBorder="1" applyAlignment="1">
      <alignment horizontal="center" vertical="center"/>
    </xf>
    <xf numFmtId="0" fontId="18" fillId="66" borderId="37" xfId="0" applyFont="1" applyFill="1" applyBorder="1" applyAlignment="1">
      <alignment horizontal="center" vertical="center"/>
    </xf>
    <xf numFmtId="0" fontId="18" fillId="66" borderId="72" xfId="0" applyFont="1" applyFill="1" applyBorder="1" applyAlignment="1">
      <alignment horizontal="center" vertical="center"/>
    </xf>
    <xf numFmtId="0" fontId="18" fillId="66" borderId="34" xfId="0" applyFont="1" applyFill="1" applyBorder="1" applyAlignment="1">
      <alignment horizontal="center" vertical="center"/>
    </xf>
    <xf numFmtId="0" fontId="18" fillId="66" borderId="0" xfId="0" applyFont="1" applyFill="1" applyBorder="1" applyAlignment="1">
      <alignment horizontal="center" vertical="center"/>
    </xf>
    <xf numFmtId="0" fontId="18" fillId="66" borderId="38" xfId="0" applyFont="1" applyFill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75" xfId="0" applyFont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0" fontId="12" fillId="0" borderId="72" xfId="0" applyFont="1" applyBorder="1" applyAlignment="1">
      <alignment vertical="center" wrapText="1"/>
    </xf>
    <xf numFmtId="0" fontId="35" fillId="61" borderId="31" xfId="0" applyFont="1" applyFill="1" applyBorder="1" applyAlignment="1">
      <alignment horizontal="center" vertical="center"/>
    </xf>
    <xf numFmtId="0" fontId="35" fillId="63" borderId="36" xfId="0" applyFont="1" applyFill="1" applyBorder="1" applyAlignment="1">
      <alignment horizontal="center" vertical="center"/>
    </xf>
    <xf numFmtId="0" fontId="79" fillId="0" borderId="28" xfId="0" applyFont="1" applyBorder="1" applyAlignment="1">
      <alignment horizontal="center" vertical="center"/>
    </xf>
    <xf numFmtId="0" fontId="79" fillId="0" borderId="21" xfId="0" applyFont="1" applyBorder="1" applyAlignment="1">
      <alignment horizontal="center" vertical="center"/>
    </xf>
    <xf numFmtId="0" fontId="35" fillId="64" borderId="31" xfId="0" applyFont="1" applyFill="1" applyBorder="1" applyAlignment="1">
      <alignment horizontal="center" vertical="center"/>
    </xf>
    <xf numFmtId="0" fontId="35" fillId="64" borderId="32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35" fillId="58" borderId="32" xfId="0" applyFont="1" applyFill="1" applyBorder="1" applyAlignment="1">
      <alignment horizontal="center" vertical="center"/>
    </xf>
    <xf numFmtId="0" fontId="33" fillId="62" borderId="21" xfId="0" applyFont="1" applyFill="1" applyBorder="1" applyAlignment="1">
      <alignment horizontal="center" vertical="center"/>
    </xf>
    <xf numFmtId="0" fontId="33" fillId="63" borderId="21" xfId="0" applyFont="1" applyFill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75" xfId="0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575"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indexed="10"/>
      </font>
    </dxf>
    <dxf>
      <font>
        <b/>
        <i val="0"/>
        <sz val="11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3"/>
  <sheetViews>
    <sheetView showGridLines="0" showZeros="0" zoomScalePageLayoutView="0" workbookViewId="0" topLeftCell="A1">
      <selection activeCell="G16" sqref="G16"/>
    </sheetView>
  </sheetViews>
  <sheetFormatPr defaultColWidth="9.140625" defaultRowHeight="15"/>
  <cols>
    <col min="2" max="2" width="41.140625" style="112" customWidth="1"/>
    <col min="3" max="3" width="14.140625" style="112" customWidth="1"/>
    <col min="4" max="4" width="9.7109375" style="0" customWidth="1"/>
  </cols>
  <sheetData>
    <row r="2" ht="15">
      <c r="B2" s="112" t="s">
        <v>111</v>
      </c>
    </row>
    <row r="3" ht="15">
      <c r="B3" s="112" t="s">
        <v>112</v>
      </c>
    </row>
    <row r="4" ht="15">
      <c r="B4" s="112" t="s">
        <v>113</v>
      </c>
    </row>
    <row r="5" ht="15">
      <c r="B5" s="112" t="s">
        <v>114</v>
      </c>
    </row>
    <row r="6" ht="15">
      <c r="B6" s="112" t="s">
        <v>115</v>
      </c>
    </row>
    <row r="7" ht="15">
      <c r="B7" s="112" t="s">
        <v>116</v>
      </c>
    </row>
    <row r="8" ht="15">
      <c r="B8" s="112" t="s">
        <v>117</v>
      </c>
    </row>
    <row r="9" ht="15">
      <c r="B9" s="112" t="s">
        <v>118</v>
      </c>
    </row>
    <row r="11" ht="30">
      <c r="B11" s="112" t="s">
        <v>119</v>
      </c>
    </row>
    <row r="12" ht="15">
      <c r="B12" s="112" t="s">
        <v>120</v>
      </c>
    </row>
    <row r="14" ht="30">
      <c r="B14" s="112" t="s">
        <v>121</v>
      </c>
    </row>
    <row r="15" ht="15">
      <c r="B15" s="113"/>
    </row>
    <row r="16" ht="74.25" customHeight="1">
      <c r="B16" s="114" t="s">
        <v>122</v>
      </c>
    </row>
    <row r="17" ht="63" customHeight="1">
      <c r="B17" s="114" t="s">
        <v>123</v>
      </c>
    </row>
    <row r="18" ht="15">
      <c r="B18" s="113"/>
    </row>
    <row r="19" ht="30">
      <c r="B19" s="113" t="s">
        <v>124</v>
      </c>
    </row>
    <row r="21" ht="15">
      <c r="B21" t="s">
        <v>125</v>
      </c>
    </row>
    <row r="22" ht="15">
      <c r="B22"/>
    </row>
    <row r="23" ht="15">
      <c r="B23" t="s">
        <v>126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76"/>
  <sheetViews>
    <sheetView showGridLines="0" showZeros="0" zoomScale="85" zoomScaleNormal="85" zoomScalePageLayoutView="0" workbookViewId="0" topLeftCell="A1">
      <pane ySplit="1" topLeftCell="A41" activePane="bottomLeft" state="frozen"/>
      <selection pane="topLeft" activeCell="A1" sqref="A1"/>
      <selection pane="bottomLeft" activeCell="V54" sqref="V54"/>
    </sheetView>
  </sheetViews>
  <sheetFormatPr defaultColWidth="3.7109375" defaultRowHeight="15"/>
  <cols>
    <col min="1" max="1" width="3.00390625" style="1" customWidth="1"/>
    <col min="2" max="8" width="5.421875" style="1" customWidth="1"/>
    <col min="9" max="10" width="3.00390625" style="1" customWidth="1"/>
    <col min="11" max="17" width="5.421875" style="1" customWidth="1"/>
    <col min="18" max="19" width="3.00390625" style="1" customWidth="1"/>
    <col min="20" max="26" width="5.421875" style="1" customWidth="1"/>
    <col min="27" max="27" width="3.7109375" style="1" customWidth="1"/>
    <col min="28" max="28" width="22.8515625" style="1" bestFit="1" customWidth="1"/>
    <col min="29" max="29" width="40.7109375" style="1" customWidth="1"/>
    <col min="30" max="30" width="16.421875" style="1" customWidth="1"/>
    <col min="31" max="31" width="14.28125" style="1" customWidth="1"/>
    <col min="32" max="35" width="10.7109375" style="1" customWidth="1"/>
    <col min="36" max="36" width="10.7109375" style="2" customWidth="1"/>
    <col min="37" max="38" width="10.7109375" style="1" customWidth="1"/>
    <col min="39" max="16384" width="3.7109375" style="1" customWidth="1"/>
  </cols>
  <sheetData>
    <row r="1" spans="2:8" ht="14.25" customHeight="1">
      <c r="B1" s="240" t="s">
        <v>0</v>
      </c>
      <c r="C1" s="240"/>
      <c r="D1" s="240"/>
      <c r="E1" s="238" t="s">
        <v>100</v>
      </c>
      <c r="F1" s="238"/>
      <c r="G1" s="238"/>
      <c r="H1" s="238"/>
    </row>
    <row r="2" spans="2:36" s="3" customFormat="1" ht="14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4"/>
      <c r="P2" s="4"/>
      <c r="Q2" s="4"/>
      <c r="R2" s="4"/>
      <c r="S2" s="4"/>
      <c r="T2" s="4"/>
      <c r="U2" s="5"/>
      <c r="V2" s="5"/>
      <c r="W2" s="5"/>
      <c r="X2" s="4"/>
      <c r="Y2" s="4"/>
      <c r="Z2" s="4"/>
      <c r="AA2" s="4"/>
      <c r="AB2" s="6"/>
      <c r="AC2" s="6"/>
      <c r="AJ2" s="7"/>
    </row>
    <row r="3" spans="2:36" ht="14.25" customHeight="1">
      <c r="B3" s="237" t="s">
        <v>101</v>
      </c>
      <c r="C3" s="237"/>
      <c r="D3" s="237"/>
      <c r="E3" s="237"/>
      <c r="F3" s="237"/>
      <c r="G3" s="237"/>
      <c r="H3" s="237"/>
      <c r="I3" s="8"/>
      <c r="J3" s="9"/>
      <c r="K3" s="237" t="s">
        <v>129</v>
      </c>
      <c r="L3" s="237"/>
      <c r="M3" s="237"/>
      <c r="N3" s="237"/>
      <c r="O3" s="237"/>
      <c r="P3" s="237"/>
      <c r="Q3" s="237"/>
      <c r="R3" s="8"/>
      <c r="S3" s="9"/>
      <c r="T3" s="237" t="s">
        <v>1</v>
      </c>
      <c r="U3" s="237"/>
      <c r="V3" s="237"/>
      <c r="W3" s="237"/>
      <c r="X3" s="237"/>
      <c r="Y3" s="237"/>
      <c r="Z3" s="237"/>
      <c r="AA3" s="8"/>
      <c r="AB3" s="124" t="s">
        <v>155</v>
      </c>
      <c r="AC3" s="125" t="s">
        <v>150</v>
      </c>
      <c r="AD3" s="11"/>
      <c r="AE3" s="12"/>
      <c r="AF3" s="12"/>
      <c r="AG3" s="12"/>
      <c r="AH3" s="12"/>
      <c r="AI3" s="12"/>
      <c r="AJ3" s="13"/>
    </row>
    <row r="4" spans="2:36" ht="14.25" customHeight="1">
      <c r="B4" s="14" t="s">
        <v>2</v>
      </c>
      <c r="C4" s="15" t="s">
        <v>3</v>
      </c>
      <c r="D4" s="15" t="s">
        <v>4</v>
      </c>
      <c r="E4" s="15" t="s">
        <v>5</v>
      </c>
      <c r="F4" s="15" t="s">
        <v>6</v>
      </c>
      <c r="G4" s="15" t="s">
        <v>7</v>
      </c>
      <c r="H4" s="16" t="s">
        <v>8</v>
      </c>
      <c r="I4" s="8"/>
      <c r="J4" s="9"/>
      <c r="K4" s="14" t="s">
        <v>2</v>
      </c>
      <c r="L4" s="15" t="s">
        <v>3</v>
      </c>
      <c r="M4" s="15" t="s">
        <v>4</v>
      </c>
      <c r="N4" s="15" t="s">
        <v>5</v>
      </c>
      <c r="O4" s="15" t="s">
        <v>6</v>
      </c>
      <c r="P4" s="15" t="s">
        <v>7</v>
      </c>
      <c r="Q4" s="16" t="s">
        <v>8</v>
      </c>
      <c r="R4" s="8"/>
      <c r="S4" s="9"/>
      <c r="T4" s="14" t="s">
        <v>2</v>
      </c>
      <c r="U4" s="15" t="s">
        <v>3</v>
      </c>
      <c r="V4" s="15" t="s">
        <v>4</v>
      </c>
      <c r="W4" s="15" t="s">
        <v>5</v>
      </c>
      <c r="X4" s="15" t="s">
        <v>6</v>
      </c>
      <c r="Y4" s="15" t="s">
        <v>7</v>
      </c>
      <c r="Z4" s="16" t="s">
        <v>8</v>
      </c>
      <c r="AA4" s="8"/>
      <c r="AB4" s="132">
        <v>40580</v>
      </c>
      <c r="AC4" s="127" t="s">
        <v>9</v>
      </c>
      <c r="AD4" s="18"/>
      <c r="AE4" s="19"/>
      <c r="AF4" s="19"/>
      <c r="AG4" s="20"/>
      <c r="AH4" s="21"/>
      <c r="AI4" s="19"/>
      <c r="AJ4" s="13"/>
    </row>
    <row r="5" spans="2:36" ht="14.25" customHeight="1">
      <c r="B5" s="22"/>
      <c r="C5" s="23"/>
      <c r="D5" s="23"/>
      <c r="E5" s="23"/>
      <c r="F5" s="23"/>
      <c r="G5" s="23"/>
      <c r="H5" s="24"/>
      <c r="I5" s="25"/>
      <c r="J5" s="9"/>
      <c r="K5" s="22">
        <f>IF(WEEKDAY(DATE($C$1,1,31))=7,1,0)</f>
        <v>0</v>
      </c>
      <c r="L5" s="23"/>
      <c r="M5" s="23"/>
      <c r="N5" s="26">
        <v>1</v>
      </c>
      <c r="O5" s="23">
        <f>IF(WEEKDAY(DATE($C$1,1,31))=4,1,IF(N5&gt;=1,N5+1,0))</f>
        <v>2</v>
      </c>
      <c r="P5" s="23">
        <f>IF(WEEKDAY(DATE($C$1,1,31))=5,1,IF(O5&gt;=1,O5+1,0))</f>
        <v>3</v>
      </c>
      <c r="Q5" s="24">
        <f>IF(WEEKDAY(DATE($C$1,1,31))=6,1,IF(P5&gt;=1,P5+1,0))</f>
        <v>4</v>
      </c>
      <c r="R5" s="27"/>
      <c r="S5" s="28"/>
      <c r="T5" s="29"/>
      <c r="U5" s="23"/>
      <c r="V5" s="23"/>
      <c r="W5" s="23"/>
      <c r="X5" s="23">
        <v>1</v>
      </c>
      <c r="Y5" s="30">
        <f>IF(X5&gt;0,X5+1,IF(DAY($AE$18)=1,IF(WEEKDAY($AE$18-1)=5,1,0),IF(WEEKDAY($AE$18)=5,1,0)))</f>
        <v>2</v>
      </c>
      <c r="Z5" s="31">
        <f>IF(Y5&gt;0,Y5+1,IF(DAY($AE$18)=1,IF(WEEKDAY($AE$18-1)=6,1,0),IF(WEEKDAY($AE$18)=6,1,0)))</f>
        <v>3</v>
      </c>
      <c r="AA5" s="27">
        <v>4</v>
      </c>
      <c r="AB5" s="131" t="s">
        <v>130</v>
      </c>
      <c r="AC5" s="130" t="s">
        <v>10</v>
      </c>
      <c r="AD5" s="18"/>
      <c r="AE5" s="19"/>
      <c r="AF5" s="19"/>
      <c r="AG5" s="20"/>
      <c r="AH5" s="21"/>
      <c r="AI5" s="19"/>
      <c r="AJ5" s="13"/>
    </row>
    <row r="6" spans="2:36" ht="14.25" customHeight="1">
      <c r="B6" s="32">
        <f>H5+1</f>
        <v>1</v>
      </c>
      <c r="C6" s="23">
        <f aca="true" t="shared" si="0" ref="C6:H9">B6+1</f>
        <v>2</v>
      </c>
      <c r="D6" s="23">
        <f t="shared" si="0"/>
        <v>3</v>
      </c>
      <c r="E6" s="23">
        <f t="shared" si="0"/>
        <v>4</v>
      </c>
      <c r="F6" s="23">
        <f t="shared" si="0"/>
        <v>5</v>
      </c>
      <c r="G6" s="23">
        <f t="shared" si="0"/>
        <v>6</v>
      </c>
      <c r="H6" s="24">
        <f t="shared" si="0"/>
        <v>7</v>
      </c>
      <c r="I6" s="25"/>
      <c r="J6" s="9"/>
      <c r="K6" s="32">
        <f>Q5+1</f>
        <v>5</v>
      </c>
      <c r="L6" s="17">
        <f aca="true" t="shared" si="1" ref="L6:P8">K6+1</f>
        <v>6</v>
      </c>
      <c r="M6" s="23">
        <f t="shared" si="1"/>
        <v>7</v>
      </c>
      <c r="N6" s="23">
        <f t="shared" si="1"/>
        <v>8</v>
      </c>
      <c r="O6" s="23">
        <f t="shared" si="1"/>
        <v>9</v>
      </c>
      <c r="P6" s="23">
        <f t="shared" si="1"/>
        <v>10</v>
      </c>
      <c r="Q6" s="24">
        <f>P6+1</f>
        <v>11</v>
      </c>
      <c r="R6" s="27">
        <v>1</v>
      </c>
      <c r="S6" s="28"/>
      <c r="T6" s="33">
        <f>Z5+1</f>
        <v>4</v>
      </c>
      <c r="U6" s="30">
        <f aca="true" t="shared" si="2" ref="U6:Z8">T6+1</f>
        <v>5</v>
      </c>
      <c r="V6" s="34">
        <f t="shared" si="2"/>
        <v>6</v>
      </c>
      <c r="W6" s="35">
        <f t="shared" si="2"/>
        <v>7</v>
      </c>
      <c r="X6" s="23">
        <f t="shared" si="2"/>
        <v>8</v>
      </c>
      <c r="Y6" s="23">
        <f t="shared" si="2"/>
        <v>9</v>
      </c>
      <c r="Z6" s="24">
        <f t="shared" si="2"/>
        <v>10</v>
      </c>
      <c r="AA6" s="27">
        <v>5</v>
      </c>
      <c r="AB6" s="131" t="s">
        <v>131</v>
      </c>
      <c r="AC6" s="130" t="s">
        <v>11</v>
      </c>
      <c r="AD6" s="18"/>
      <c r="AE6" s="19"/>
      <c r="AF6" s="19"/>
      <c r="AG6" s="20"/>
      <c r="AH6" s="21"/>
      <c r="AI6" s="19"/>
      <c r="AJ6" s="13"/>
    </row>
    <row r="7" spans="2:36" ht="14.25" customHeight="1">
      <c r="B7" s="32">
        <f>H6+1</f>
        <v>8</v>
      </c>
      <c r="C7" s="23">
        <f>B7+1</f>
        <v>9</v>
      </c>
      <c r="D7" s="23">
        <f t="shared" si="0"/>
        <v>10</v>
      </c>
      <c r="E7" s="23">
        <f t="shared" si="0"/>
        <v>11</v>
      </c>
      <c r="F7" s="23">
        <f t="shared" si="0"/>
        <v>12</v>
      </c>
      <c r="G7" s="10">
        <f t="shared" si="0"/>
        <v>13</v>
      </c>
      <c r="H7" s="10">
        <f t="shared" si="0"/>
        <v>14</v>
      </c>
      <c r="I7" s="25"/>
      <c r="J7" s="9"/>
      <c r="K7" s="32">
        <f>Q6+1</f>
        <v>12</v>
      </c>
      <c r="L7" s="23">
        <f t="shared" si="1"/>
        <v>13</v>
      </c>
      <c r="M7" s="23">
        <f t="shared" si="1"/>
        <v>14</v>
      </c>
      <c r="N7" s="23">
        <f t="shared" si="1"/>
        <v>15</v>
      </c>
      <c r="O7" s="23">
        <f t="shared" si="1"/>
        <v>16</v>
      </c>
      <c r="P7" s="23">
        <f t="shared" si="1"/>
        <v>17</v>
      </c>
      <c r="Q7" s="24">
        <f>P7+1</f>
        <v>18</v>
      </c>
      <c r="R7" s="27">
        <v>2</v>
      </c>
      <c r="S7" s="28"/>
      <c r="T7" s="36">
        <f>Z6+1</f>
        <v>11</v>
      </c>
      <c r="U7" s="23">
        <f t="shared" si="2"/>
        <v>12</v>
      </c>
      <c r="V7" s="116">
        <f t="shared" si="2"/>
        <v>13</v>
      </c>
      <c r="W7" s="23">
        <f t="shared" si="2"/>
        <v>14</v>
      </c>
      <c r="X7" s="23">
        <f t="shared" si="2"/>
        <v>15</v>
      </c>
      <c r="Y7" s="23">
        <f t="shared" si="2"/>
        <v>16</v>
      </c>
      <c r="Z7" s="24">
        <f t="shared" si="2"/>
        <v>17</v>
      </c>
      <c r="AA7" s="27">
        <v>6</v>
      </c>
      <c r="AB7" s="131" t="s">
        <v>12</v>
      </c>
      <c r="AC7" s="130" t="s">
        <v>13</v>
      </c>
      <c r="AD7" s="18"/>
      <c r="AE7" s="19"/>
      <c r="AF7" s="19"/>
      <c r="AG7" s="20"/>
      <c r="AH7" s="21"/>
      <c r="AI7" s="19"/>
      <c r="AJ7" s="13"/>
    </row>
    <row r="8" spans="1:36" ht="14.25" customHeight="1">
      <c r="A8" s="37"/>
      <c r="B8" s="122">
        <f>H7+1</f>
        <v>15</v>
      </c>
      <c r="C8" s="122">
        <f>B8+1</f>
        <v>16</v>
      </c>
      <c r="D8" s="10">
        <f t="shared" si="0"/>
        <v>17</v>
      </c>
      <c r="E8" s="10">
        <f t="shared" si="0"/>
        <v>18</v>
      </c>
      <c r="F8" s="23">
        <f t="shared" si="0"/>
        <v>19</v>
      </c>
      <c r="G8" s="23">
        <f t="shared" si="0"/>
        <v>20</v>
      </c>
      <c r="H8" s="24">
        <f t="shared" si="0"/>
        <v>21</v>
      </c>
      <c r="I8" s="25"/>
      <c r="J8" s="9"/>
      <c r="K8" s="32">
        <f>Q7+1</f>
        <v>19</v>
      </c>
      <c r="L8" s="38">
        <f t="shared" si="1"/>
        <v>20</v>
      </c>
      <c r="M8" s="38">
        <f t="shared" si="1"/>
        <v>21</v>
      </c>
      <c r="N8" s="38">
        <f t="shared" si="1"/>
        <v>22</v>
      </c>
      <c r="O8" s="23">
        <f t="shared" si="1"/>
        <v>23</v>
      </c>
      <c r="P8" s="23">
        <f t="shared" si="1"/>
        <v>24</v>
      </c>
      <c r="Q8" s="39">
        <f>P8+1</f>
        <v>25</v>
      </c>
      <c r="R8" s="40">
        <v>3</v>
      </c>
      <c r="S8" s="9"/>
      <c r="T8" s="32">
        <f>Z7+1</f>
        <v>18</v>
      </c>
      <c r="U8" s="29">
        <f t="shared" si="2"/>
        <v>19</v>
      </c>
      <c r="V8" s="45">
        <f t="shared" si="2"/>
        <v>20</v>
      </c>
      <c r="W8" s="23">
        <f t="shared" si="2"/>
        <v>21</v>
      </c>
      <c r="X8" s="41">
        <f t="shared" si="2"/>
        <v>22</v>
      </c>
      <c r="Y8" s="41">
        <f t="shared" si="2"/>
        <v>23</v>
      </c>
      <c r="Z8" s="42">
        <f t="shared" si="2"/>
        <v>24</v>
      </c>
      <c r="AA8" s="40">
        <v>7</v>
      </c>
      <c r="AB8" s="131" t="s">
        <v>132</v>
      </c>
      <c r="AC8" s="130" t="s">
        <v>14</v>
      </c>
      <c r="AD8" s="18"/>
      <c r="AE8" s="19"/>
      <c r="AF8" s="19"/>
      <c r="AG8" s="20"/>
      <c r="AH8" s="21"/>
      <c r="AI8" s="19"/>
      <c r="AJ8" s="13"/>
    </row>
    <row r="9" spans="2:36" ht="14.25" customHeight="1">
      <c r="B9" s="32">
        <f>H8+1</f>
        <v>22</v>
      </c>
      <c r="C9" s="23">
        <f>B9+1</f>
        <v>23</v>
      </c>
      <c r="D9" s="23">
        <f t="shared" si="0"/>
        <v>24</v>
      </c>
      <c r="E9" s="23">
        <f>IF(D9&lt;31,D9+1,0)</f>
        <v>25</v>
      </c>
      <c r="F9" s="23">
        <f>IF(AND(E9&lt;&gt;0,E9&lt;31),E9+1,0)</f>
        <v>26</v>
      </c>
      <c r="G9" s="23">
        <f>IF(AND(F9&lt;&gt;0,F9&lt;31),F9+1,0)</f>
        <v>27</v>
      </c>
      <c r="H9" s="24">
        <f>IF(AND(G9&lt;&gt;0,G9&lt;31),G9+1,0)</f>
        <v>28</v>
      </c>
      <c r="I9" s="25"/>
      <c r="J9" s="9"/>
      <c r="K9" s="32">
        <f>IF(Q8&lt;28,Q8+1,IF(DAY(AE18)&gt;1,Q8+1,0))</f>
        <v>26</v>
      </c>
      <c r="L9" s="23">
        <f>IF(AND(K9&lt;&gt;0,K9&lt;28),K9+1,IF(AND(K9&lt;&gt;0,K9&lt;29,DAY($AE$18)&gt;1),K9+1,0))</f>
        <v>27</v>
      </c>
      <c r="M9" s="23">
        <f>IF(AND(L9&lt;&gt;0,L9&lt;28),L9+1,IF(AND(L9&lt;&gt;0,L9&lt;29,DAY($AE$18)&gt;1),L9+1,0))</f>
        <v>28</v>
      </c>
      <c r="N9" s="23">
        <v>29</v>
      </c>
      <c r="O9" s="23"/>
      <c r="P9" s="23"/>
      <c r="Q9" s="24"/>
      <c r="R9" s="27">
        <v>4</v>
      </c>
      <c r="S9" s="9"/>
      <c r="T9" s="43">
        <f>Z8+1</f>
        <v>25</v>
      </c>
      <c r="U9" s="44">
        <f>T9+1</f>
        <v>26</v>
      </c>
      <c r="V9" s="23">
        <f>U9+1</f>
        <v>27</v>
      </c>
      <c r="W9" s="23">
        <f>IF(V9&lt;31,V9+1,0)</f>
        <v>28</v>
      </c>
      <c r="X9" s="116">
        <f>IF(AND(W9&lt;&gt;0,W9&lt;31),W9+1,0)</f>
        <v>29</v>
      </c>
      <c r="Y9" s="23">
        <f>IF(AND(X9&lt;&gt;0,X9&lt;31),X9+1,0)</f>
        <v>30</v>
      </c>
      <c r="Z9" s="24">
        <f>IF(AND(Y9&lt;&gt;0,Y9&lt;31),Y9+1,0)</f>
        <v>31</v>
      </c>
      <c r="AA9" s="27">
        <v>8</v>
      </c>
      <c r="AB9" s="129" t="s">
        <v>133</v>
      </c>
      <c r="AC9" s="130" t="s">
        <v>15</v>
      </c>
      <c r="AD9" s="18"/>
      <c r="AE9" s="19"/>
      <c r="AF9" s="19"/>
      <c r="AG9" s="20"/>
      <c r="AH9" s="21"/>
      <c r="AI9" s="19"/>
      <c r="AJ9" s="13"/>
    </row>
    <row r="10" spans="2:36" ht="14.25" customHeight="1">
      <c r="B10" s="46">
        <f>IF(AND(H9&lt;&gt;0,H9&lt;31),H9+1,0)</f>
        <v>29</v>
      </c>
      <c r="C10" s="100">
        <f>IF(AND(B10&lt;&gt;0,B10&lt;31),B10+1,0)</f>
        <v>30</v>
      </c>
      <c r="D10" s="47">
        <f>IF(AND(C10&lt;&gt;0,C10&lt;31),C10+1,0)</f>
        <v>31</v>
      </c>
      <c r="E10" s="47"/>
      <c r="F10" s="47"/>
      <c r="G10" s="47"/>
      <c r="H10" s="48"/>
      <c r="I10" s="25"/>
      <c r="J10" s="9"/>
      <c r="K10" s="49"/>
      <c r="L10" s="47"/>
      <c r="M10" s="47"/>
      <c r="N10" s="47"/>
      <c r="O10" s="47"/>
      <c r="P10" s="47"/>
      <c r="Q10" s="48"/>
      <c r="R10" s="25"/>
      <c r="S10" s="9"/>
      <c r="T10" s="49"/>
      <c r="U10" s="47"/>
      <c r="V10" s="47"/>
      <c r="W10" s="47"/>
      <c r="X10" s="47"/>
      <c r="Y10" s="47"/>
      <c r="Z10" s="48"/>
      <c r="AA10" s="25"/>
      <c r="AB10" s="133" t="s">
        <v>157</v>
      </c>
      <c r="AC10" s="130" t="s">
        <v>18</v>
      </c>
      <c r="AD10" s="18"/>
      <c r="AE10" s="19"/>
      <c r="AF10" s="19"/>
      <c r="AG10" s="20"/>
      <c r="AH10" s="21"/>
      <c r="AI10" s="19"/>
      <c r="AJ10" s="13"/>
    </row>
    <row r="11" spans="2:36" ht="14.25" customHeight="1">
      <c r="B11" s="11"/>
      <c r="C11" s="73"/>
      <c r="D11" s="25"/>
      <c r="E11" s="25"/>
      <c r="F11" s="25"/>
      <c r="G11" s="25"/>
      <c r="H11" s="25"/>
      <c r="I11" s="25"/>
      <c r="J11" s="9"/>
      <c r="K11" s="25"/>
      <c r="L11" s="25"/>
      <c r="M11" s="25"/>
      <c r="N11" s="25"/>
      <c r="O11" s="25"/>
      <c r="P11" s="25"/>
      <c r="Q11" s="25"/>
      <c r="R11" s="25"/>
      <c r="S11" s="9"/>
      <c r="T11" s="25"/>
      <c r="U11" s="25"/>
      <c r="V11" s="25"/>
      <c r="W11" s="25"/>
      <c r="X11" s="25"/>
      <c r="Y11" s="25"/>
      <c r="Z11" s="25"/>
      <c r="AA11" s="25"/>
      <c r="AB11" s="134" t="s">
        <v>16</v>
      </c>
      <c r="AC11" s="130" t="s">
        <v>17</v>
      </c>
      <c r="AD11" s="18"/>
      <c r="AE11" s="19"/>
      <c r="AF11" s="19"/>
      <c r="AG11" s="20"/>
      <c r="AH11" s="21"/>
      <c r="AI11" s="19"/>
      <c r="AJ11" s="13"/>
    </row>
    <row r="12" spans="2:36" ht="14.25" customHeight="1">
      <c r="B12" s="50"/>
      <c r="C12" s="50"/>
      <c r="D12" s="50"/>
      <c r="E12" s="50"/>
      <c r="F12" s="50"/>
      <c r="G12" s="50"/>
      <c r="H12" s="50"/>
      <c r="I12" s="50"/>
      <c r="J12" s="5"/>
      <c r="K12" s="50"/>
      <c r="L12" s="50"/>
      <c r="M12" s="50"/>
      <c r="N12" s="50"/>
      <c r="O12" s="50">
        <f>IF(AJ18=5,AI18,0)</f>
        <v>0</v>
      </c>
      <c r="P12" s="50">
        <f>IF(O12&lt;&gt;0,O12+1,0)</f>
        <v>0</v>
      </c>
      <c r="Q12" s="50"/>
      <c r="R12" s="50"/>
      <c r="S12" s="5"/>
      <c r="T12" s="50"/>
      <c r="U12" s="50"/>
      <c r="V12" s="50"/>
      <c r="W12" s="50"/>
      <c r="X12" s="50">
        <f>IF(AJ18=6,AI18,0)</f>
        <v>0</v>
      </c>
      <c r="Y12" s="50">
        <f>IF(X12&lt;&gt;0,X12+1,0)</f>
        <v>0</v>
      </c>
      <c r="Z12" s="50"/>
      <c r="AA12" s="50"/>
      <c r="AD12" s="18"/>
      <c r="AE12" s="19"/>
      <c r="AF12" s="19"/>
      <c r="AG12" s="20"/>
      <c r="AH12" s="21"/>
      <c r="AI12" s="19"/>
      <c r="AJ12" s="13"/>
    </row>
    <row r="13" spans="2:36" ht="14.25" customHeight="1">
      <c r="B13" s="51"/>
      <c r="C13" s="52"/>
      <c r="D13" s="52"/>
      <c r="E13" s="52"/>
      <c r="F13" s="52"/>
      <c r="G13" s="52"/>
      <c r="H13" s="52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131" t="s">
        <v>19</v>
      </c>
      <c r="AC13" s="130" t="s">
        <v>20</v>
      </c>
      <c r="AD13" s="18"/>
      <c r="AE13" s="19"/>
      <c r="AF13" s="19"/>
      <c r="AG13" s="20"/>
      <c r="AH13" s="21"/>
      <c r="AI13" s="19"/>
      <c r="AJ13" s="13"/>
    </row>
    <row r="14" spans="2:36" ht="14.25" customHeight="1">
      <c r="B14" s="237" t="s">
        <v>21</v>
      </c>
      <c r="C14" s="237"/>
      <c r="D14" s="237"/>
      <c r="E14" s="237"/>
      <c r="F14" s="237"/>
      <c r="G14" s="237"/>
      <c r="H14" s="237"/>
      <c r="I14" s="8"/>
      <c r="J14" s="9"/>
      <c r="K14" s="237" t="s">
        <v>134</v>
      </c>
      <c r="L14" s="237"/>
      <c r="M14" s="237"/>
      <c r="N14" s="237"/>
      <c r="O14" s="237"/>
      <c r="P14" s="237"/>
      <c r="Q14" s="237"/>
      <c r="R14" s="8"/>
      <c r="S14" s="9"/>
      <c r="T14" s="237" t="s">
        <v>22</v>
      </c>
      <c r="U14" s="237"/>
      <c r="V14" s="237"/>
      <c r="W14" s="237"/>
      <c r="X14" s="237"/>
      <c r="Y14" s="237"/>
      <c r="Z14" s="237"/>
      <c r="AA14" s="8"/>
      <c r="AB14" s="131" t="s">
        <v>23</v>
      </c>
      <c r="AC14" s="130" t="s">
        <v>24</v>
      </c>
      <c r="AD14" s="18"/>
      <c r="AE14" s="19"/>
      <c r="AF14" s="19"/>
      <c r="AG14" s="21"/>
      <c r="AH14" s="21"/>
      <c r="AI14" s="21"/>
      <c r="AJ14" s="13"/>
    </row>
    <row r="15" spans="2:36" ht="14.25" customHeight="1">
      <c r="B15" s="14" t="s">
        <v>2</v>
      </c>
      <c r="C15" s="15" t="s">
        <v>3</v>
      </c>
      <c r="D15" s="15" t="s">
        <v>4</v>
      </c>
      <c r="E15" s="15" t="s">
        <v>5</v>
      </c>
      <c r="F15" s="15" t="s">
        <v>6</v>
      </c>
      <c r="G15" s="15" t="s">
        <v>7</v>
      </c>
      <c r="H15" s="16" t="s">
        <v>8</v>
      </c>
      <c r="I15" s="8"/>
      <c r="J15" s="9"/>
      <c r="K15" s="14" t="s">
        <v>2</v>
      </c>
      <c r="L15" s="15" t="s">
        <v>3</v>
      </c>
      <c r="M15" s="15" t="s">
        <v>4</v>
      </c>
      <c r="N15" s="15" t="s">
        <v>5</v>
      </c>
      <c r="O15" s="15" t="s">
        <v>6</v>
      </c>
      <c r="P15" s="15" t="s">
        <v>7</v>
      </c>
      <c r="Q15" s="16" t="s">
        <v>8</v>
      </c>
      <c r="R15" s="8"/>
      <c r="S15" s="9"/>
      <c r="T15" s="14" t="s">
        <v>2</v>
      </c>
      <c r="U15" s="15" t="s">
        <v>3</v>
      </c>
      <c r="V15" s="15" t="s">
        <v>4</v>
      </c>
      <c r="W15" s="15" t="s">
        <v>5</v>
      </c>
      <c r="X15" s="15" t="s">
        <v>6</v>
      </c>
      <c r="Y15" s="15" t="s">
        <v>7</v>
      </c>
      <c r="Z15" s="16" t="s">
        <v>8</v>
      </c>
      <c r="AA15" s="8"/>
      <c r="AB15" s="131" t="s">
        <v>25</v>
      </c>
      <c r="AC15" s="130" t="s">
        <v>26</v>
      </c>
      <c r="AD15" s="18"/>
      <c r="AE15" s="19"/>
      <c r="AF15" s="19"/>
      <c r="AG15" s="21"/>
      <c r="AH15" s="21"/>
      <c r="AI15" s="21"/>
      <c r="AJ15" s="13"/>
    </row>
    <row r="16" spans="2:37" ht="14.25" customHeight="1">
      <c r="B16" s="22"/>
      <c r="C16" s="23"/>
      <c r="D16" s="23"/>
      <c r="E16" s="23"/>
      <c r="F16" s="23"/>
      <c r="G16" s="23"/>
      <c r="H16" s="24"/>
      <c r="I16" s="25"/>
      <c r="J16" s="9"/>
      <c r="K16" s="22"/>
      <c r="L16" s="23"/>
      <c r="M16" s="23">
        <v>1</v>
      </c>
      <c r="N16" s="61">
        <f>IF(WEEKDAY(DATE($C$1,4,30))=3,1,IF(M16&gt;=1,M16+1,0))</f>
        <v>2</v>
      </c>
      <c r="O16" s="61">
        <f>IF(WEEKDAY(DATE($C$1,4,30))=4,1,IF(N16&gt;=1,N16+1,0))</f>
        <v>3</v>
      </c>
      <c r="P16" s="10">
        <f>IF(WEEKDAY(DATE($C$1,4,30))=5,1,IF(O16&gt;=1,O16+1,0))</f>
        <v>4</v>
      </c>
      <c r="Q16" s="10">
        <f>IF(WEEKDAY(DATE($C$1,4,30))=6,1,IF(P16&gt;=1,P16+1,0))</f>
        <v>5</v>
      </c>
      <c r="R16" s="73"/>
      <c r="S16" s="9"/>
      <c r="T16" s="22"/>
      <c r="U16" s="23"/>
      <c r="V16" s="23"/>
      <c r="W16" s="23"/>
      <c r="X16" s="23"/>
      <c r="Y16" s="23">
        <v>1</v>
      </c>
      <c r="Z16" s="24">
        <f>IF(WEEKDAY(DATE($C$1,5,31))=6,1,IF(Y16&gt;=1,Y16+1,0))</f>
        <v>2</v>
      </c>
      <c r="AA16" s="27">
        <v>1</v>
      </c>
      <c r="AB16" s="135" t="s">
        <v>27</v>
      </c>
      <c r="AC16" s="130" t="s">
        <v>28</v>
      </c>
      <c r="AD16" s="101"/>
      <c r="AE16" s="19"/>
      <c r="AF16" s="19"/>
      <c r="AG16" s="20"/>
      <c r="AH16" s="55"/>
      <c r="AI16" s="19"/>
      <c r="AJ16" s="13"/>
      <c r="AK16" s="56"/>
    </row>
    <row r="17" spans="2:36" ht="14.25" customHeight="1">
      <c r="B17" s="32">
        <f>H16+1</f>
        <v>1</v>
      </c>
      <c r="C17" s="23">
        <f aca="true" t="shared" si="3" ref="C17:H19">B17+1</f>
        <v>2</v>
      </c>
      <c r="D17" s="23">
        <f t="shared" si="3"/>
        <v>3</v>
      </c>
      <c r="E17" s="23">
        <f t="shared" si="3"/>
        <v>4</v>
      </c>
      <c r="F17" s="23">
        <f t="shared" si="3"/>
        <v>5</v>
      </c>
      <c r="G17" s="38">
        <f t="shared" si="3"/>
        <v>6</v>
      </c>
      <c r="H17" s="57">
        <f t="shared" si="3"/>
        <v>7</v>
      </c>
      <c r="I17" s="25">
        <v>9</v>
      </c>
      <c r="J17" s="9"/>
      <c r="K17" s="122">
        <f>Q16+1</f>
        <v>6</v>
      </c>
      <c r="L17" s="61">
        <f aca="true" t="shared" si="4" ref="L17:P19">K17+1</f>
        <v>7</v>
      </c>
      <c r="M17" s="61">
        <f t="shared" si="4"/>
        <v>8</v>
      </c>
      <c r="N17" s="10">
        <f t="shared" si="4"/>
        <v>9</v>
      </c>
      <c r="O17" s="116">
        <f t="shared" si="4"/>
        <v>10</v>
      </c>
      <c r="P17" s="23">
        <f t="shared" si="4"/>
        <v>11</v>
      </c>
      <c r="Q17" s="24">
        <f>P17+1</f>
        <v>12</v>
      </c>
      <c r="R17" s="73"/>
      <c r="S17" s="9"/>
      <c r="T17" s="32">
        <f>Z16+1</f>
        <v>3</v>
      </c>
      <c r="U17" s="23">
        <f aca="true" t="shared" si="5" ref="U17:Z19">T17+1</f>
        <v>4</v>
      </c>
      <c r="V17" s="23">
        <f t="shared" si="5"/>
        <v>5</v>
      </c>
      <c r="W17" s="23">
        <f t="shared" si="5"/>
        <v>6</v>
      </c>
      <c r="X17" s="38">
        <f t="shared" si="5"/>
        <v>7</v>
      </c>
      <c r="Y17" s="38">
        <f t="shared" si="5"/>
        <v>8</v>
      </c>
      <c r="Z17" s="57">
        <f t="shared" si="5"/>
        <v>9</v>
      </c>
      <c r="AA17" s="27">
        <v>2</v>
      </c>
      <c r="AB17" s="124" t="s">
        <v>154</v>
      </c>
      <c r="AC17" s="125" t="s">
        <v>151</v>
      </c>
      <c r="AD17" s="18"/>
      <c r="AE17" s="19"/>
      <c r="AF17" s="19"/>
      <c r="AG17" s="58"/>
      <c r="AH17" s="55"/>
      <c r="AI17" s="19"/>
      <c r="AJ17" s="13"/>
    </row>
    <row r="18" spans="2:36" ht="14.25" customHeight="1">
      <c r="B18" s="32">
        <f>H17+1</f>
        <v>8</v>
      </c>
      <c r="C18" s="23">
        <f t="shared" si="3"/>
        <v>9</v>
      </c>
      <c r="D18" s="23">
        <f t="shared" si="3"/>
        <v>10</v>
      </c>
      <c r="E18" s="23">
        <f t="shared" si="3"/>
        <v>11</v>
      </c>
      <c r="F18" s="23">
        <f t="shared" si="3"/>
        <v>12</v>
      </c>
      <c r="G18" s="23">
        <f t="shared" si="3"/>
        <v>13</v>
      </c>
      <c r="H18" s="24">
        <f t="shared" si="3"/>
        <v>14</v>
      </c>
      <c r="I18" s="25">
        <v>10</v>
      </c>
      <c r="J18" s="9"/>
      <c r="K18" s="32">
        <f>Q17+1</f>
        <v>13</v>
      </c>
      <c r="L18" s="23">
        <f t="shared" si="4"/>
        <v>14</v>
      </c>
      <c r="M18" s="23">
        <f t="shared" si="4"/>
        <v>15</v>
      </c>
      <c r="N18" s="23">
        <f t="shared" si="4"/>
        <v>16</v>
      </c>
      <c r="O18" s="23">
        <f t="shared" si="4"/>
        <v>17</v>
      </c>
      <c r="P18" s="23">
        <f t="shared" si="4"/>
        <v>18</v>
      </c>
      <c r="Q18" s="24">
        <f>P18+1</f>
        <v>19</v>
      </c>
      <c r="R18" s="54"/>
      <c r="S18" s="9"/>
      <c r="T18" s="32">
        <f>Z17+1</f>
        <v>10</v>
      </c>
      <c r="U18" s="23">
        <f t="shared" si="5"/>
        <v>11</v>
      </c>
      <c r="V18" s="23">
        <f t="shared" si="5"/>
        <v>12</v>
      </c>
      <c r="W18" s="23">
        <f t="shared" si="5"/>
        <v>13</v>
      </c>
      <c r="X18" s="121">
        <f t="shared" si="5"/>
        <v>14</v>
      </c>
      <c r="Y18" s="121">
        <f t="shared" si="5"/>
        <v>15</v>
      </c>
      <c r="Z18" s="39">
        <f t="shared" si="5"/>
        <v>16</v>
      </c>
      <c r="AA18" s="27">
        <v>3</v>
      </c>
      <c r="AB18" s="134" t="s">
        <v>145</v>
      </c>
      <c r="AC18" s="125" t="s">
        <v>29</v>
      </c>
      <c r="AD18" s="18"/>
      <c r="AE18" s="59"/>
      <c r="AF18" s="19"/>
      <c r="AG18" s="20"/>
      <c r="AH18" s="55"/>
      <c r="AI18" s="19"/>
      <c r="AJ18" s="13"/>
    </row>
    <row r="19" spans="2:36" ht="14.25" customHeight="1">
      <c r="B19" s="32">
        <f>H18+1</f>
        <v>15</v>
      </c>
      <c r="C19" s="23">
        <f t="shared" si="3"/>
        <v>16</v>
      </c>
      <c r="D19" s="23">
        <f t="shared" si="3"/>
        <v>17</v>
      </c>
      <c r="E19" s="23">
        <f t="shared" si="3"/>
        <v>18</v>
      </c>
      <c r="F19" s="23">
        <f t="shared" si="3"/>
        <v>19</v>
      </c>
      <c r="G19" s="35">
        <f t="shared" si="3"/>
        <v>20</v>
      </c>
      <c r="H19" s="60">
        <f t="shared" si="3"/>
        <v>21</v>
      </c>
      <c r="I19" s="25">
        <v>11</v>
      </c>
      <c r="J19" s="9"/>
      <c r="K19" s="32">
        <f>Q18+1</f>
        <v>20</v>
      </c>
      <c r="L19" s="26">
        <f t="shared" si="4"/>
        <v>21</v>
      </c>
      <c r="M19" s="23">
        <f t="shared" si="4"/>
        <v>22</v>
      </c>
      <c r="N19" s="26">
        <f t="shared" si="4"/>
        <v>23</v>
      </c>
      <c r="O19" s="23">
        <f t="shared" si="4"/>
        <v>24</v>
      </c>
      <c r="P19" s="23">
        <f t="shared" si="4"/>
        <v>25</v>
      </c>
      <c r="Q19" s="24">
        <f>P19+1</f>
        <v>26</v>
      </c>
      <c r="R19" s="27"/>
      <c r="S19" s="28"/>
      <c r="T19" s="36">
        <f>Z18+1</f>
        <v>17</v>
      </c>
      <c r="U19" s="23">
        <f t="shared" si="5"/>
        <v>18</v>
      </c>
      <c r="V19" s="23">
        <f t="shared" si="5"/>
        <v>19</v>
      </c>
      <c r="W19" s="23">
        <f t="shared" si="5"/>
        <v>20</v>
      </c>
      <c r="X19" s="35">
        <f t="shared" si="5"/>
        <v>21</v>
      </c>
      <c r="Y19" s="30">
        <f t="shared" si="5"/>
        <v>22</v>
      </c>
      <c r="Z19" s="30">
        <f t="shared" si="5"/>
        <v>23</v>
      </c>
      <c r="AA19" s="27">
        <v>4</v>
      </c>
      <c r="AB19" s="131" t="s">
        <v>147</v>
      </c>
      <c r="AC19" s="127" t="s">
        <v>30</v>
      </c>
      <c r="AD19" s="62"/>
      <c r="AE19" s="19"/>
      <c r="AF19" s="19"/>
      <c r="AG19" s="19"/>
      <c r="AH19" s="19"/>
      <c r="AI19" s="19"/>
      <c r="AJ19" s="13"/>
    </row>
    <row r="20" spans="2:36" ht="14.25" customHeight="1">
      <c r="B20" s="32">
        <f>H19+1</f>
        <v>22</v>
      </c>
      <c r="C20" s="26">
        <f>B20+1</f>
        <v>23</v>
      </c>
      <c r="D20" s="26">
        <f>IF(C20&gt;=30,0,C20+1)</f>
        <v>24</v>
      </c>
      <c r="E20" s="26">
        <f>IF(OR(D20=0,D20&gt;=30),0,D20+1)</f>
        <v>25</v>
      </c>
      <c r="F20" s="26">
        <f>IF(OR(E20=0,E20&gt;=30),0,E20+1)</f>
        <v>26</v>
      </c>
      <c r="G20" s="26">
        <f>IF(OR(F20=0,F20&gt;=30),0,F20+1)</f>
        <v>27</v>
      </c>
      <c r="H20" s="39">
        <f>IF(OR(G20=0,G20&gt;=30),0,G20+1)</f>
        <v>28</v>
      </c>
      <c r="I20" s="25">
        <v>12</v>
      </c>
      <c r="J20" s="9"/>
      <c r="K20" s="32">
        <f>Q19+1</f>
        <v>27</v>
      </c>
      <c r="L20" s="26">
        <f>K20+1</f>
        <v>28</v>
      </c>
      <c r="M20" s="23">
        <f>IF(L20&gt;=31,0,L20+1)</f>
        <v>29</v>
      </c>
      <c r="N20" s="17">
        <f>IF(OR(M20=0,M20&gt;=31),0,M20+1)</f>
        <v>30</v>
      </c>
      <c r="O20" s="23">
        <f>IF(OR(N20=0,N20&gt;=31),0,N20+1)</f>
        <v>31</v>
      </c>
      <c r="P20" s="23"/>
      <c r="Q20" s="24"/>
      <c r="R20" s="27">
        <v>1</v>
      </c>
      <c r="S20" s="28"/>
      <c r="T20" s="30">
        <f>Z19+1</f>
        <v>24</v>
      </c>
      <c r="U20" s="30">
        <f>T20+1</f>
        <v>25</v>
      </c>
      <c r="V20" s="23">
        <f>IF(U20&gt;=30,0,U20+1)</f>
        <v>26</v>
      </c>
      <c r="W20" s="23">
        <f>IF(OR(V20=0,V20&gt;=30),0,V20+1)</f>
        <v>27</v>
      </c>
      <c r="X20" s="116">
        <f>IF(OR(W20=0,W20&gt;=30),0,W20+1)</f>
        <v>28</v>
      </c>
      <c r="Y20" s="23">
        <f>IF(OR(X20=0,X20&gt;=30),0,X20+1)</f>
        <v>29</v>
      </c>
      <c r="Z20" s="24">
        <f>IF(OR(Y20=0,Y20&gt;=30),0,Y20+1)</f>
        <v>30</v>
      </c>
      <c r="AA20" s="27">
        <v>5</v>
      </c>
      <c r="AB20" s="136" t="s">
        <v>161</v>
      </c>
      <c r="AC20" s="130" t="s">
        <v>31</v>
      </c>
      <c r="AD20" s="18"/>
      <c r="AE20" s="19"/>
      <c r="AF20" s="19"/>
      <c r="AG20" s="19"/>
      <c r="AH20" s="19"/>
      <c r="AI20" s="19"/>
      <c r="AJ20" s="13"/>
    </row>
    <row r="21" spans="2:36" ht="14.25" customHeight="1">
      <c r="B21" s="46">
        <f>IF(OR(H20=0,H20&gt;=30),0,H20+1)</f>
        <v>29</v>
      </c>
      <c r="C21" s="46">
        <v>30</v>
      </c>
      <c r="D21" s="47"/>
      <c r="E21" s="47"/>
      <c r="F21" s="47"/>
      <c r="G21" s="47"/>
      <c r="H21" s="48"/>
      <c r="I21" s="25"/>
      <c r="J21" s="9"/>
      <c r="K21" s="49"/>
      <c r="L21" s="47"/>
      <c r="M21" s="47"/>
      <c r="N21" s="47"/>
      <c r="O21" s="47"/>
      <c r="P21" s="47"/>
      <c r="Q21" s="48"/>
      <c r="R21" s="25"/>
      <c r="S21" s="9"/>
      <c r="T21" s="49"/>
      <c r="U21" s="47"/>
      <c r="V21" s="47"/>
      <c r="W21" s="47"/>
      <c r="X21" s="47"/>
      <c r="Y21" s="47"/>
      <c r="Z21" s="48"/>
      <c r="AA21" s="25"/>
      <c r="AB21" s="126" t="s">
        <v>102</v>
      </c>
      <c r="AC21" s="127" t="s">
        <v>32</v>
      </c>
      <c r="AD21" s="18"/>
      <c r="AE21" s="19"/>
      <c r="AF21" s="19"/>
      <c r="AG21" s="19"/>
      <c r="AH21" s="19"/>
      <c r="AI21" s="19"/>
      <c r="AJ21" s="13"/>
    </row>
    <row r="22" spans="2:36" ht="14.25" customHeight="1">
      <c r="B22" s="25"/>
      <c r="C22" s="25"/>
      <c r="D22" s="25"/>
      <c r="E22" s="25"/>
      <c r="F22" s="25"/>
      <c r="G22" s="25"/>
      <c r="H22" s="25"/>
      <c r="I22" s="25"/>
      <c r="J22" s="9"/>
      <c r="K22" s="25"/>
      <c r="L22" s="25"/>
      <c r="M22" s="25"/>
      <c r="N22" s="25"/>
      <c r="O22" s="25"/>
      <c r="P22" s="25"/>
      <c r="Q22" s="25"/>
      <c r="R22" s="25"/>
      <c r="S22" s="9"/>
      <c r="T22" s="25"/>
      <c r="U22" s="25"/>
      <c r="V22" s="25"/>
      <c r="W22" s="25"/>
      <c r="X22" s="25"/>
      <c r="Y22" s="25"/>
      <c r="Z22" s="25"/>
      <c r="AA22" s="25"/>
      <c r="AB22" s="131" t="s">
        <v>103</v>
      </c>
      <c r="AC22" s="130" t="s">
        <v>10</v>
      </c>
      <c r="AD22" s="18"/>
      <c r="AE22" s="19"/>
      <c r="AF22" s="19"/>
      <c r="AG22" s="19"/>
      <c r="AH22" s="19"/>
      <c r="AI22" s="19"/>
      <c r="AJ22" s="13"/>
    </row>
    <row r="23" spans="2:36" ht="14.25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131" t="s">
        <v>106</v>
      </c>
      <c r="AC23" s="130" t="s">
        <v>11</v>
      </c>
      <c r="AD23" s="18"/>
      <c r="AE23" s="64"/>
      <c r="AF23" s="19"/>
      <c r="AG23" s="19"/>
      <c r="AH23" s="19"/>
      <c r="AI23" s="19"/>
      <c r="AJ23" s="13"/>
    </row>
    <row r="24" spans="2:36" ht="14.25" customHeight="1">
      <c r="B24" s="237" t="s">
        <v>104</v>
      </c>
      <c r="C24" s="237"/>
      <c r="D24" s="237"/>
      <c r="E24" s="237"/>
      <c r="F24" s="237"/>
      <c r="G24" s="237"/>
      <c r="H24" s="237"/>
      <c r="I24" s="8"/>
      <c r="J24" s="9"/>
      <c r="K24" s="237" t="s">
        <v>105</v>
      </c>
      <c r="L24" s="237"/>
      <c r="M24" s="237"/>
      <c r="N24" s="237"/>
      <c r="O24" s="237"/>
      <c r="P24" s="237"/>
      <c r="Q24" s="237"/>
      <c r="R24" s="8"/>
      <c r="S24" s="9"/>
      <c r="T24" s="237" t="s">
        <v>33</v>
      </c>
      <c r="U24" s="237"/>
      <c r="V24" s="237"/>
      <c r="W24" s="237"/>
      <c r="X24" s="237"/>
      <c r="Y24" s="237"/>
      <c r="Z24" s="237"/>
      <c r="AA24" s="8"/>
      <c r="AB24" s="131" t="s">
        <v>34</v>
      </c>
      <c r="AC24" s="130" t="s">
        <v>35</v>
      </c>
      <c r="AD24" s="65"/>
      <c r="AE24" s="59"/>
      <c r="AF24" s="19"/>
      <c r="AG24" s="19"/>
      <c r="AH24" s="19"/>
      <c r="AI24" s="19"/>
      <c r="AJ24" s="13"/>
    </row>
    <row r="25" spans="2:36" ht="14.25" customHeight="1">
      <c r="B25" s="14" t="s">
        <v>2</v>
      </c>
      <c r="C25" s="15" t="s">
        <v>3</v>
      </c>
      <c r="D25" s="15" t="s">
        <v>4</v>
      </c>
      <c r="E25" s="15" t="s">
        <v>5</v>
      </c>
      <c r="F25" s="15" t="s">
        <v>6</v>
      </c>
      <c r="G25" s="15" t="s">
        <v>7</v>
      </c>
      <c r="H25" s="16" t="s">
        <v>8</v>
      </c>
      <c r="I25" s="8"/>
      <c r="J25" s="9"/>
      <c r="K25" s="14" t="s">
        <v>2</v>
      </c>
      <c r="L25" s="15" t="s">
        <v>3</v>
      </c>
      <c r="M25" s="15" t="s">
        <v>4</v>
      </c>
      <c r="N25" s="15" t="s">
        <v>5</v>
      </c>
      <c r="O25" s="15" t="s">
        <v>6</v>
      </c>
      <c r="P25" s="15" t="s">
        <v>7</v>
      </c>
      <c r="Q25" s="16" t="s">
        <v>8</v>
      </c>
      <c r="R25" s="8"/>
      <c r="S25" s="9"/>
      <c r="T25" s="14" t="s">
        <v>2</v>
      </c>
      <c r="U25" s="15" t="s">
        <v>3</v>
      </c>
      <c r="V25" s="15" t="s">
        <v>4</v>
      </c>
      <c r="W25" s="15" t="s">
        <v>5</v>
      </c>
      <c r="X25" s="15" t="s">
        <v>6</v>
      </c>
      <c r="Y25" s="15" t="s">
        <v>7</v>
      </c>
      <c r="Z25" s="16" t="s">
        <v>8</v>
      </c>
      <c r="AA25" s="8"/>
      <c r="AB25" s="137" t="s">
        <v>148</v>
      </c>
      <c r="AC25" s="138" t="s">
        <v>149</v>
      </c>
      <c r="AD25" s="65"/>
      <c r="AE25" s="66"/>
      <c r="AF25" s="19"/>
      <c r="AG25" s="19"/>
      <c r="AH25" s="19"/>
      <c r="AI25" s="19"/>
      <c r="AJ25" s="13"/>
    </row>
    <row r="26" spans="2:36" ht="14.25" customHeight="1">
      <c r="B26" s="22"/>
      <c r="C26" s="23"/>
      <c r="D26" s="23"/>
      <c r="E26" s="23"/>
      <c r="F26" s="23"/>
      <c r="G26" s="23"/>
      <c r="H26" s="24"/>
      <c r="I26" s="25"/>
      <c r="J26" s="9"/>
      <c r="K26" s="22"/>
      <c r="L26" s="23"/>
      <c r="M26" s="23"/>
      <c r="N26" s="23">
        <v>1</v>
      </c>
      <c r="O26" s="116">
        <f>IF(WEEKDAY(DATE($C$1,7,31))=4,1,IF(N26&gt;=1,N26+1,0))</f>
        <v>2</v>
      </c>
      <c r="P26" s="23">
        <f>IF(WEEKDAY(DATE($C$1,7,31))=5,1,IF(O26&gt;=1,O26+1,0))</f>
        <v>3</v>
      </c>
      <c r="Q26" s="24">
        <f>IF(WEEKDAY(DATE($C$1,7,31))=6,1,IF(P26&gt;=1,P26+1,0))</f>
        <v>4</v>
      </c>
      <c r="R26" s="25">
        <v>10</v>
      </c>
      <c r="S26" s="9"/>
      <c r="T26" s="22"/>
      <c r="U26" s="23"/>
      <c r="V26" s="23"/>
      <c r="W26" s="23"/>
      <c r="X26" s="23"/>
      <c r="Y26" s="23"/>
      <c r="Z26" s="67">
        <v>1</v>
      </c>
      <c r="AA26" s="54"/>
      <c r="AB26" s="131" t="s">
        <v>107</v>
      </c>
      <c r="AC26" s="130" t="s">
        <v>14</v>
      </c>
      <c r="AD26" s="18"/>
      <c r="AE26" s="66"/>
      <c r="AF26" s="19"/>
      <c r="AG26" s="19"/>
      <c r="AH26" s="19"/>
      <c r="AI26" s="19"/>
      <c r="AJ26" s="13"/>
    </row>
    <row r="27" spans="2:36" ht="14.25" customHeight="1">
      <c r="B27" s="32">
        <f>H26+1</f>
        <v>1</v>
      </c>
      <c r="C27" s="26">
        <f aca="true" t="shared" si="6" ref="C27:H29">B27+1</f>
        <v>2</v>
      </c>
      <c r="D27" s="26">
        <f t="shared" si="6"/>
        <v>3</v>
      </c>
      <c r="E27" s="26">
        <f t="shared" si="6"/>
        <v>4</v>
      </c>
      <c r="F27" s="26">
        <f t="shared" si="6"/>
        <v>5</v>
      </c>
      <c r="G27" s="26">
        <f t="shared" si="6"/>
        <v>6</v>
      </c>
      <c r="H27" s="102">
        <f t="shared" si="6"/>
        <v>7</v>
      </c>
      <c r="I27" s="25">
        <v>6</v>
      </c>
      <c r="J27" s="9"/>
      <c r="K27" s="32">
        <f>Q26+1</f>
        <v>5</v>
      </c>
      <c r="L27" s="23">
        <f aca="true" t="shared" si="7" ref="L27:P29">K27+1</f>
        <v>6</v>
      </c>
      <c r="M27" s="23">
        <f t="shared" si="7"/>
        <v>7</v>
      </c>
      <c r="N27" s="23">
        <f t="shared" si="7"/>
        <v>8</v>
      </c>
      <c r="O27" s="23">
        <f t="shared" si="7"/>
        <v>9</v>
      </c>
      <c r="P27" s="26">
        <f t="shared" si="7"/>
        <v>10</v>
      </c>
      <c r="Q27" s="39">
        <f>P27+1</f>
        <v>11</v>
      </c>
      <c r="R27" s="25">
        <v>11</v>
      </c>
      <c r="S27" s="9"/>
      <c r="T27" s="123">
        <f>Z26+1</f>
        <v>2</v>
      </c>
      <c r="U27" s="122">
        <f aca="true" t="shared" si="8" ref="U27:Z29">T27+1</f>
        <v>3</v>
      </c>
      <c r="V27" s="10">
        <f t="shared" si="8"/>
        <v>4</v>
      </c>
      <c r="W27" s="10">
        <f t="shared" si="8"/>
        <v>5</v>
      </c>
      <c r="X27" s="23">
        <f t="shared" si="8"/>
        <v>6</v>
      </c>
      <c r="Y27" s="38">
        <f t="shared" si="8"/>
        <v>7</v>
      </c>
      <c r="Z27" s="57">
        <f t="shared" si="8"/>
        <v>8</v>
      </c>
      <c r="AA27" s="54"/>
      <c r="AB27" s="129" t="s">
        <v>36</v>
      </c>
      <c r="AC27" s="130" t="s">
        <v>15</v>
      </c>
      <c r="AD27" s="68"/>
      <c r="AE27" s="66"/>
      <c r="AF27" s="19"/>
      <c r="AG27" s="19"/>
      <c r="AH27" s="19"/>
      <c r="AI27" s="19"/>
      <c r="AJ27" s="13"/>
    </row>
    <row r="28" spans="1:36" ht="14.25" customHeight="1">
      <c r="A28" s="37"/>
      <c r="B28" s="36">
        <f>H27+1</f>
        <v>8</v>
      </c>
      <c r="C28" s="103">
        <f t="shared" si="6"/>
        <v>9</v>
      </c>
      <c r="D28" s="26">
        <f t="shared" si="6"/>
        <v>10</v>
      </c>
      <c r="E28" s="26">
        <f t="shared" si="6"/>
        <v>11</v>
      </c>
      <c r="F28" s="26">
        <f t="shared" si="6"/>
        <v>12</v>
      </c>
      <c r="G28" s="26">
        <f t="shared" si="6"/>
        <v>13</v>
      </c>
      <c r="H28" s="39">
        <f t="shared" si="6"/>
        <v>14</v>
      </c>
      <c r="I28" s="69">
        <v>7</v>
      </c>
      <c r="J28" s="9"/>
      <c r="K28" s="32">
        <f>Q27+1</f>
        <v>12</v>
      </c>
      <c r="L28" s="23">
        <f t="shared" si="7"/>
        <v>13</v>
      </c>
      <c r="M28" s="23">
        <f t="shared" si="7"/>
        <v>14</v>
      </c>
      <c r="N28" s="23">
        <f t="shared" si="7"/>
        <v>15</v>
      </c>
      <c r="O28" s="23">
        <f t="shared" si="7"/>
        <v>16</v>
      </c>
      <c r="P28" s="119">
        <f t="shared" si="7"/>
        <v>17</v>
      </c>
      <c r="Q28" s="120">
        <f>P28+1</f>
        <v>18</v>
      </c>
      <c r="R28" s="25">
        <v>12</v>
      </c>
      <c r="S28" s="9"/>
      <c r="T28" s="32">
        <f>Z27+1</f>
        <v>9</v>
      </c>
      <c r="U28" s="26">
        <f t="shared" si="8"/>
        <v>10</v>
      </c>
      <c r="V28" s="23">
        <f t="shared" si="8"/>
        <v>11</v>
      </c>
      <c r="W28" s="23">
        <f t="shared" si="8"/>
        <v>12</v>
      </c>
      <c r="X28" s="23">
        <f t="shared" si="8"/>
        <v>13</v>
      </c>
      <c r="Y28" s="23">
        <f t="shared" si="8"/>
        <v>14</v>
      </c>
      <c r="Z28" s="24">
        <f t="shared" si="8"/>
        <v>15</v>
      </c>
      <c r="AA28" s="54"/>
      <c r="AB28" s="131" t="s">
        <v>37</v>
      </c>
      <c r="AC28" s="130" t="s">
        <v>38</v>
      </c>
      <c r="AD28" s="104"/>
      <c r="AE28" s="66"/>
      <c r="AF28" s="19"/>
      <c r="AG28" s="19"/>
      <c r="AH28" s="19"/>
      <c r="AI28" s="19"/>
      <c r="AJ28" s="13"/>
    </row>
    <row r="29" spans="1:36" ht="14.25" customHeight="1">
      <c r="A29" s="37"/>
      <c r="B29" s="71">
        <f>H28+1</f>
        <v>15</v>
      </c>
      <c r="C29" s="72">
        <f t="shared" si="6"/>
        <v>16</v>
      </c>
      <c r="D29" s="45">
        <f t="shared" si="6"/>
        <v>17</v>
      </c>
      <c r="E29" s="72">
        <f t="shared" si="6"/>
        <v>18</v>
      </c>
      <c r="F29" s="116">
        <f t="shared" si="6"/>
        <v>19</v>
      </c>
      <c r="G29" s="26">
        <f t="shared" si="6"/>
        <v>20</v>
      </c>
      <c r="H29" s="39">
        <f t="shared" si="6"/>
        <v>21</v>
      </c>
      <c r="I29" s="27">
        <v>8</v>
      </c>
      <c r="J29" s="9"/>
      <c r="K29" s="32">
        <f>Q28+1</f>
        <v>19</v>
      </c>
      <c r="L29" s="103">
        <f t="shared" si="7"/>
        <v>20</v>
      </c>
      <c r="M29" s="61">
        <f t="shared" si="7"/>
        <v>21</v>
      </c>
      <c r="N29" s="61">
        <f t="shared" si="7"/>
        <v>22</v>
      </c>
      <c r="O29" s="61">
        <f t="shared" si="7"/>
        <v>23</v>
      </c>
      <c r="P29" s="61">
        <f t="shared" si="7"/>
        <v>24</v>
      </c>
      <c r="Q29" s="116">
        <f>P29+1</f>
        <v>25</v>
      </c>
      <c r="R29" s="73"/>
      <c r="S29" s="9"/>
      <c r="T29" s="32">
        <f>Z28+1</f>
        <v>16</v>
      </c>
      <c r="U29" s="17">
        <f t="shared" si="8"/>
        <v>17</v>
      </c>
      <c r="V29" s="23">
        <f t="shared" si="8"/>
        <v>18</v>
      </c>
      <c r="W29" s="23">
        <f t="shared" si="8"/>
        <v>19</v>
      </c>
      <c r="X29" s="23">
        <f t="shared" si="8"/>
        <v>20</v>
      </c>
      <c r="Y29" s="23">
        <f t="shared" si="8"/>
        <v>21</v>
      </c>
      <c r="Z29" s="24">
        <f t="shared" si="8"/>
        <v>22</v>
      </c>
      <c r="AA29" s="27">
        <v>1</v>
      </c>
      <c r="AB29" s="134" t="s">
        <v>39</v>
      </c>
      <c r="AC29" s="130" t="s">
        <v>40</v>
      </c>
      <c r="AD29" s="70"/>
      <c r="AE29" s="66"/>
      <c r="AF29" s="19"/>
      <c r="AG29" s="19"/>
      <c r="AH29" s="19"/>
      <c r="AI29" s="19"/>
      <c r="AJ29" s="13"/>
    </row>
    <row r="30" spans="2:36" ht="14.25" customHeight="1">
      <c r="B30" s="74">
        <f>H29+1</f>
        <v>22</v>
      </c>
      <c r="C30" s="26">
        <f>B30+1</f>
        <v>23</v>
      </c>
      <c r="D30" s="23">
        <f>IF(C30&gt;=31,0,C30+1)</f>
        <v>24</v>
      </c>
      <c r="E30" s="23">
        <f>IF(OR(D30=0,D30&gt;=31),0,D30+1)</f>
        <v>25</v>
      </c>
      <c r="F30" s="41">
        <f>IF(OR(E30=0,E30&gt;=31),0,E30+1)</f>
        <v>26</v>
      </c>
      <c r="G30" s="41">
        <f>IF(OR(F30=0,F30&gt;=31),0,F30+1)</f>
        <v>27</v>
      </c>
      <c r="H30" s="42">
        <f>IF(OR(G30=0,G30&gt;=31),0,G30+1)</f>
        <v>28</v>
      </c>
      <c r="I30" s="25">
        <v>9</v>
      </c>
      <c r="J30" s="9"/>
      <c r="K30" s="32">
        <f>Q29+1</f>
        <v>26</v>
      </c>
      <c r="L30" s="116">
        <f>K30+1</f>
        <v>27</v>
      </c>
      <c r="M30" s="26">
        <f>IF(L30&gt;=31,0,L30+1)</f>
        <v>28</v>
      </c>
      <c r="N30" s="26">
        <f>IF(OR(M30=0,M30&gt;=31),0,M30+1)</f>
        <v>29</v>
      </c>
      <c r="O30" s="53">
        <f>IF(OR(N30=0,N30&gt;=31),0,N30+1)</f>
        <v>30</v>
      </c>
      <c r="P30" s="10">
        <f>IF(OR(O30=0,O30&gt;=31),0,O30+1)</f>
        <v>31</v>
      </c>
      <c r="Q30" s="48"/>
      <c r="R30" s="25"/>
      <c r="S30" s="9"/>
      <c r="T30" s="32">
        <f>Z29+1</f>
        <v>23</v>
      </c>
      <c r="U30" s="23">
        <f>T30+1</f>
        <v>24</v>
      </c>
      <c r="V30" s="23">
        <f>IF(U30&gt;=30,0,U30+1)</f>
        <v>25</v>
      </c>
      <c r="W30" s="23">
        <f>IF(OR(V30=0,V30&gt;=30),0,V30+1)</f>
        <v>26</v>
      </c>
      <c r="X30" s="23">
        <f>IF(OR(W30=0,W30&gt;=30),0,W30+1)</f>
        <v>27</v>
      </c>
      <c r="Y30" s="23">
        <f>IF(OR(X30=0,X30&gt;=30),0,X30+1)</f>
        <v>28</v>
      </c>
      <c r="Z30" s="24">
        <f>IF(OR(Y30=0,Y30&gt;=30),0,Y30+1)</f>
        <v>29</v>
      </c>
      <c r="AA30" s="25">
        <v>2</v>
      </c>
      <c r="AB30" s="133" t="s">
        <v>158</v>
      </c>
      <c r="AC30" s="130" t="s">
        <v>41</v>
      </c>
      <c r="AD30" s="70"/>
      <c r="AE30" s="66"/>
      <c r="AF30" s="19"/>
      <c r="AG30" s="19"/>
      <c r="AH30" s="19"/>
      <c r="AI30" s="19"/>
      <c r="AJ30" s="13"/>
    </row>
    <row r="31" spans="2:36" ht="14.25" customHeight="1">
      <c r="B31" s="75">
        <f>IF(OR(H30=0,H30&gt;=31),0,H30+1)</f>
        <v>29</v>
      </c>
      <c r="C31" s="76">
        <f>IF(OR(B31=0,B31&gt;=31),0,B31+1)</f>
        <v>30</v>
      </c>
      <c r="D31" s="47">
        <f>IF(OR(C31=0,C31&gt;=31),0,C31+1)</f>
        <v>31</v>
      </c>
      <c r="E31" s="47"/>
      <c r="F31" s="47"/>
      <c r="G31" s="47"/>
      <c r="H31" s="48"/>
      <c r="I31" s="25">
        <v>10</v>
      </c>
      <c r="J31" s="9"/>
      <c r="K31" s="49"/>
      <c r="L31" s="47"/>
      <c r="M31" s="47"/>
      <c r="N31" s="47"/>
      <c r="O31" s="47"/>
      <c r="P31" s="47"/>
      <c r="Q31" s="48"/>
      <c r="R31" s="25"/>
      <c r="S31" s="9"/>
      <c r="T31" s="46">
        <f>IF(OR(Z30=0,Z30&gt;=30),0,Z30+1)</f>
        <v>30</v>
      </c>
      <c r="U31" s="47"/>
      <c r="V31" s="47"/>
      <c r="W31" s="47"/>
      <c r="X31" s="47"/>
      <c r="Y31" s="47"/>
      <c r="Z31" s="48"/>
      <c r="AA31" s="25"/>
      <c r="AB31" s="139" t="s">
        <v>127</v>
      </c>
      <c r="AC31" s="130" t="s">
        <v>128</v>
      </c>
      <c r="AD31" s="70"/>
      <c r="AE31" s="66"/>
      <c r="AF31" s="19"/>
      <c r="AG31" s="19"/>
      <c r="AH31" s="19"/>
      <c r="AI31" s="19"/>
      <c r="AJ31" s="13"/>
    </row>
    <row r="32" spans="2:36" ht="14.25" customHeight="1">
      <c r="B32" s="11"/>
      <c r="C32" s="25"/>
      <c r="D32" s="25"/>
      <c r="E32" s="25"/>
      <c r="F32" s="25"/>
      <c r="G32" s="25"/>
      <c r="H32" s="25"/>
      <c r="I32" s="25"/>
      <c r="J32" s="9"/>
      <c r="K32" s="25"/>
      <c r="L32" s="25"/>
      <c r="M32" s="25"/>
      <c r="N32" s="25"/>
      <c r="O32" s="25"/>
      <c r="P32" s="25"/>
      <c r="Q32" s="25"/>
      <c r="R32" s="25"/>
      <c r="S32" s="9"/>
      <c r="T32" s="25"/>
      <c r="U32" s="25"/>
      <c r="V32" s="25"/>
      <c r="W32" s="25"/>
      <c r="X32" s="25"/>
      <c r="Y32" s="25"/>
      <c r="Z32" s="25"/>
      <c r="AA32" s="25"/>
      <c r="AB32" s="140" t="s">
        <v>142</v>
      </c>
      <c r="AC32" s="130" t="s">
        <v>42</v>
      </c>
      <c r="AD32" s="70"/>
      <c r="AE32" s="66"/>
      <c r="AF32" s="19"/>
      <c r="AG32" s="19"/>
      <c r="AH32" s="19"/>
      <c r="AI32" s="19"/>
      <c r="AJ32" s="13"/>
    </row>
    <row r="33" spans="2:36" ht="14.25" customHeight="1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135" t="s">
        <v>43</v>
      </c>
      <c r="AC33" s="130" t="s">
        <v>28</v>
      </c>
      <c r="AD33" s="70"/>
      <c r="AE33" s="66"/>
      <c r="AF33" s="19"/>
      <c r="AG33" s="19"/>
      <c r="AH33" s="19"/>
      <c r="AI33" s="19"/>
      <c r="AJ33" s="13"/>
    </row>
    <row r="34" spans="2:36" ht="14.25" customHeight="1">
      <c r="B34" s="237" t="s">
        <v>44</v>
      </c>
      <c r="C34" s="237"/>
      <c r="D34" s="237"/>
      <c r="E34" s="237"/>
      <c r="F34" s="237"/>
      <c r="G34" s="237"/>
      <c r="H34" s="237"/>
      <c r="I34" s="8"/>
      <c r="J34" s="9"/>
      <c r="K34" s="237" t="s">
        <v>45</v>
      </c>
      <c r="L34" s="237"/>
      <c r="M34" s="237"/>
      <c r="N34" s="237"/>
      <c r="O34" s="237"/>
      <c r="P34" s="237"/>
      <c r="Q34" s="237"/>
      <c r="R34" s="8"/>
      <c r="S34" s="9"/>
      <c r="T34" s="237" t="s">
        <v>46</v>
      </c>
      <c r="U34" s="237"/>
      <c r="V34" s="237"/>
      <c r="W34" s="237"/>
      <c r="X34" s="237"/>
      <c r="Y34" s="237"/>
      <c r="Z34" s="237"/>
      <c r="AA34" s="8"/>
      <c r="AB34" s="124" t="s">
        <v>156</v>
      </c>
      <c r="AC34" s="125" t="s">
        <v>152</v>
      </c>
      <c r="AD34" s="70"/>
      <c r="AE34" s="59"/>
      <c r="AF34" s="19"/>
      <c r="AG34" s="19"/>
      <c r="AH34" s="19"/>
      <c r="AI34" s="19"/>
      <c r="AJ34" s="13"/>
    </row>
    <row r="35" spans="2:36" ht="14.25" customHeight="1">
      <c r="B35" s="14" t="s">
        <v>2</v>
      </c>
      <c r="C35" s="15" t="s">
        <v>3</v>
      </c>
      <c r="D35" s="15" t="s">
        <v>4</v>
      </c>
      <c r="E35" s="15" t="s">
        <v>5</v>
      </c>
      <c r="F35" s="15" t="s">
        <v>6</v>
      </c>
      <c r="G35" s="15" t="s">
        <v>7</v>
      </c>
      <c r="H35" s="16" t="s">
        <v>8</v>
      </c>
      <c r="I35" s="8"/>
      <c r="J35" s="9"/>
      <c r="K35" s="14" t="s">
        <v>2</v>
      </c>
      <c r="L35" s="15" t="s">
        <v>3</v>
      </c>
      <c r="M35" s="15" t="s">
        <v>4</v>
      </c>
      <c r="N35" s="15" t="s">
        <v>5</v>
      </c>
      <c r="O35" s="15" t="s">
        <v>6</v>
      </c>
      <c r="P35" s="15" t="s">
        <v>7</v>
      </c>
      <c r="Q35" s="16" t="s">
        <v>8</v>
      </c>
      <c r="R35" s="8"/>
      <c r="S35" s="9"/>
      <c r="T35" s="14" t="s">
        <v>2</v>
      </c>
      <c r="U35" s="15" t="s">
        <v>3</v>
      </c>
      <c r="V35" s="15" t="s">
        <v>4</v>
      </c>
      <c r="W35" s="15" t="s">
        <v>5</v>
      </c>
      <c r="X35" s="15" t="s">
        <v>6</v>
      </c>
      <c r="Y35" s="15" t="s">
        <v>7</v>
      </c>
      <c r="Z35" s="16" t="s">
        <v>8</v>
      </c>
      <c r="AA35" s="8"/>
      <c r="AB35" s="131" t="s">
        <v>47</v>
      </c>
      <c r="AC35" s="127" t="s">
        <v>48</v>
      </c>
      <c r="AD35" s="70"/>
      <c r="AE35" s="59"/>
      <c r="AF35" s="19"/>
      <c r="AG35" s="19"/>
      <c r="AH35" s="19"/>
      <c r="AI35" s="19"/>
      <c r="AJ35" s="13"/>
    </row>
    <row r="36" spans="2:36" ht="14.25" customHeight="1">
      <c r="B36" s="22"/>
      <c r="C36" s="23"/>
      <c r="D36" s="23"/>
      <c r="E36" s="23"/>
      <c r="F36" s="23"/>
      <c r="G36" s="23"/>
      <c r="H36" s="24"/>
      <c r="I36" s="25"/>
      <c r="J36" s="28"/>
      <c r="K36" s="29"/>
      <c r="L36" s="23"/>
      <c r="M36" s="23"/>
      <c r="N36" s="23"/>
      <c r="O36" s="77">
        <v>1</v>
      </c>
      <c r="P36" s="77">
        <f>IF(WEEKDAY(DATE($C$1,10,31))=5,1,IF(O36&gt;=1,O36+1,0))</f>
        <v>2</v>
      </c>
      <c r="Q36" s="78">
        <f>IF(WEEKDAY(DATE($C$1,10,31))=6,1,IF(P36&gt;=1,P36+1,0))</f>
        <v>3</v>
      </c>
      <c r="R36" s="27">
        <v>7</v>
      </c>
      <c r="S36" s="9"/>
      <c r="T36" s="22"/>
      <c r="U36" s="26"/>
      <c r="V36" s="26"/>
      <c r="W36" s="26"/>
      <c r="X36" s="26"/>
      <c r="Y36" s="26"/>
      <c r="Z36" s="39">
        <v>1</v>
      </c>
      <c r="AA36" s="25">
        <v>11</v>
      </c>
      <c r="AB36" s="134" t="s">
        <v>143</v>
      </c>
      <c r="AC36" s="125" t="s">
        <v>49</v>
      </c>
      <c r="AD36" s="70"/>
      <c r="AE36" s="59"/>
      <c r="AF36" s="19"/>
      <c r="AG36" s="19"/>
      <c r="AH36" s="19"/>
      <c r="AI36" s="19"/>
      <c r="AJ36" s="13"/>
    </row>
    <row r="37" spans="2:36" ht="14.25" customHeight="1">
      <c r="B37" s="32"/>
      <c r="C37" s="23">
        <f aca="true" t="shared" si="9" ref="C37:H39">B37+1</f>
        <v>1</v>
      </c>
      <c r="D37" s="23">
        <f t="shared" si="9"/>
        <v>2</v>
      </c>
      <c r="E37" s="23">
        <f t="shared" si="9"/>
        <v>3</v>
      </c>
      <c r="F37" s="23">
        <f t="shared" si="9"/>
        <v>4</v>
      </c>
      <c r="G37" s="29">
        <f t="shared" si="9"/>
        <v>5</v>
      </c>
      <c r="H37" s="79">
        <f t="shared" si="9"/>
        <v>6</v>
      </c>
      <c r="I37" s="27">
        <v>3</v>
      </c>
      <c r="J37" s="28"/>
      <c r="K37" s="80">
        <f>Q36+1</f>
        <v>4</v>
      </c>
      <c r="L37" s="77">
        <f aca="true" t="shared" si="10" ref="L37:P39">K37+1</f>
        <v>5</v>
      </c>
      <c r="M37" s="45">
        <f t="shared" si="10"/>
        <v>6</v>
      </c>
      <c r="N37" s="23">
        <f t="shared" si="10"/>
        <v>7</v>
      </c>
      <c r="O37" s="41">
        <f t="shared" si="10"/>
        <v>8</v>
      </c>
      <c r="P37" s="41">
        <f t="shared" si="10"/>
        <v>9</v>
      </c>
      <c r="Q37" s="42">
        <f>P37+1</f>
        <v>10</v>
      </c>
      <c r="R37" s="27">
        <v>8</v>
      </c>
      <c r="S37" s="9"/>
      <c r="T37" s="32">
        <f>Z36+1</f>
        <v>2</v>
      </c>
      <c r="U37" s="26">
        <f aca="true" t="shared" si="11" ref="U37:Z39">T37+1</f>
        <v>3</v>
      </c>
      <c r="V37" s="26">
        <f t="shared" si="11"/>
        <v>4</v>
      </c>
      <c r="W37" s="26">
        <f t="shared" si="11"/>
        <v>5</v>
      </c>
      <c r="X37" s="26">
        <f t="shared" si="11"/>
        <v>6</v>
      </c>
      <c r="Y37" s="26">
        <f t="shared" si="11"/>
        <v>7</v>
      </c>
      <c r="Z37" s="39">
        <f t="shared" si="11"/>
        <v>8</v>
      </c>
      <c r="AA37" s="25">
        <v>12</v>
      </c>
      <c r="AB37" s="131" t="s">
        <v>146</v>
      </c>
      <c r="AC37" s="127" t="s">
        <v>50</v>
      </c>
      <c r="AD37" s="62"/>
      <c r="AE37" s="59"/>
      <c r="AF37" s="19"/>
      <c r="AG37" s="19"/>
      <c r="AH37" s="19"/>
      <c r="AI37" s="19"/>
      <c r="AJ37" s="13"/>
    </row>
    <row r="38" spans="2:36" ht="14.25" customHeight="1">
      <c r="B38" s="32">
        <f>H37+1</f>
        <v>7</v>
      </c>
      <c r="C38" s="29">
        <f t="shared" si="9"/>
        <v>8</v>
      </c>
      <c r="D38" s="29">
        <f t="shared" si="9"/>
        <v>9</v>
      </c>
      <c r="E38" s="23">
        <f t="shared" si="9"/>
        <v>10</v>
      </c>
      <c r="F38" s="81">
        <f t="shared" si="9"/>
        <v>11</v>
      </c>
      <c r="G38" s="82">
        <f t="shared" si="9"/>
        <v>12</v>
      </c>
      <c r="H38" s="83">
        <f t="shared" si="9"/>
        <v>13</v>
      </c>
      <c r="I38" s="27">
        <v>4</v>
      </c>
      <c r="J38" s="9"/>
      <c r="K38" s="75">
        <f>Q37+1</f>
        <v>11</v>
      </c>
      <c r="L38" s="76">
        <f t="shared" si="10"/>
        <v>12</v>
      </c>
      <c r="M38" s="23">
        <f t="shared" si="10"/>
        <v>13</v>
      </c>
      <c r="N38" s="116">
        <f t="shared" si="10"/>
        <v>14</v>
      </c>
      <c r="O38" s="23">
        <f t="shared" si="10"/>
        <v>15</v>
      </c>
      <c r="P38" s="38">
        <f t="shared" si="10"/>
        <v>16</v>
      </c>
      <c r="Q38" s="57">
        <f>P38+1</f>
        <v>17</v>
      </c>
      <c r="R38" s="25">
        <v>9</v>
      </c>
      <c r="S38" s="9"/>
      <c r="T38" s="32">
        <f>Z37+1</f>
        <v>9</v>
      </c>
      <c r="U38" s="61">
        <f t="shared" si="11"/>
        <v>10</v>
      </c>
      <c r="V38" s="61">
        <f t="shared" si="11"/>
        <v>11</v>
      </c>
      <c r="W38" s="61">
        <f t="shared" si="11"/>
        <v>12</v>
      </c>
      <c r="X38" s="61">
        <f t="shared" si="11"/>
        <v>13</v>
      </c>
      <c r="Y38" s="61">
        <f t="shared" si="11"/>
        <v>14</v>
      </c>
      <c r="Z38" s="63">
        <f t="shared" si="11"/>
        <v>15</v>
      </c>
      <c r="AA38" s="73"/>
      <c r="AB38" s="131" t="s">
        <v>51</v>
      </c>
      <c r="AC38" s="130" t="s">
        <v>52</v>
      </c>
      <c r="AD38" s="62"/>
      <c r="AE38" s="59"/>
      <c r="AF38" s="19"/>
      <c r="AG38" s="19"/>
      <c r="AH38" s="19"/>
      <c r="AI38" s="19"/>
      <c r="AJ38" s="13"/>
    </row>
    <row r="39" spans="1:36" ht="14.25" customHeight="1">
      <c r="A39" s="37"/>
      <c r="B39" s="84">
        <f>H38+1</f>
        <v>14</v>
      </c>
      <c r="C39" s="85">
        <f t="shared" si="9"/>
        <v>15</v>
      </c>
      <c r="D39" s="29">
        <f t="shared" si="9"/>
        <v>16</v>
      </c>
      <c r="E39" s="23">
        <f t="shared" si="9"/>
        <v>17</v>
      </c>
      <c r="F39" s="23">
        <f t="shared" si="9"/>
        <v>18</v>
      </c>
      <c r="G39" s="86">
        <f t="shared" si="9"/>
        <v>19</v>
      </c>
      <c r="H39" s="87">
        <f t="shared" si="9"/>
        <v>20</v>
      </c>
      <c r="I39" s="27">
        <v>5</v>
      </c>
      <c r="J39" s="9"/>
      <c r="K39" s="32">
        <f>Q38+1</f>
        <v>18</v>
      </c>
      <c r="L39" s="38">
        <f t="shared" si="10"/>
        <v>19</v>
      </c>
      <c r="M39" s="38">
        <f t="shared" si="10"/>
        <v>20</v>
      </c>
      <c r="N39" s="23">
        <f t="shared" si="10"/>
        <v>21</v>
      </c>
      <c r="O39" s="23">
        <f t="shared" si="10"/>
        <v>22</v>
      </c>
      <c r="P39" s="23">
        <f t="shared" si="10"/>
        <v>23</v>
      </c>
      <c r="Q39" s="24">
        <f>P39+1</f>
        <v>24</v>
      </c>
      <c r="R39" s="25">
        <v>10</v>
      </c>
      <c r="S39" s="9"/>
      <c r="T39" s="32">
        <f>Z38+1</f>
        <v>16</v>
      </c>
      <c r="U39" s="61">
        <f t="shared" si="11"/>
        <v>17</v>
      </c>
      <c r="V39" s="61">
        <f t="shared" si="11"/>
        <v>18</v>
      </c>
      <c r="W39" s="61">
        <f t="shared" si="11"/>
        <v>19</v>
      </c>
      <c r="X39" s="53">
        <f t="shared" si="11"/>
        <v>20</v>
      </c>
      <c r="Y39" s="53">
        <f t="shared" si="11"/>
        <v>21</v>
      </c>
      <c r="Z39" s="53">
        <f t="shared" si="11"/>
        <v>22</v>
      </c>
      <c r="AA39" s="73"/>
      <c r="AB39" s="128" t="s">
        <v>53</v>
      </c>
      <c r="AC39" s="127" t="s">
        <v>32</v>
      </c>
      <c r="AD39" s="62"/>
      <c r="AE39" s="59"/>
      <c r="AF39" s="19"/>
      <c r="AG39" s="19"/>
      <c r="AH39" s="19"/>
      <c r="AI39" s="19"/>
      <c r="AJ39" s="13"/>
    </row>
    <row r="40" spans="2:36" ht="14.25" customHeight="1">
      <c r="B40" s="88">
        <f>H39+1</f>
        <v>21</v>
      </c>
      <c r="C40" s="86">
        <f>B40+1</f>
        <v>22</v>
      </c>
      <c r="D40" s="29">
        <f>IF(C40&gt;=31,0,C40+1)</f>
        <v>23</v>
      </c>
      <c r="E40" s="23">
        <f>IF(OR(D40=0,D40&gt;=31),0,D40+1)</f>
        <v>24</v>
      </c>
      <c r="F40" s="116">
        <f>IF(OR(E40=0,E40&gt;=31),0,E40+1)</f>
        <v>25</v>
      </c>
      <c r="G40" s="23">
        <f>IF(OR(F40=0,F40&gt;=31),0,F40+1)</f>
        <v>26</v>
      </c>
      <c r="H40" s="24">
        <f>IF(OR(G40=0,G40&gt;=31),0,G40+1)</f>
        <v>27</v>
      </c>
      <c r="I40" s="27">
        <v>6</v>
      </c>
      <c r="J40" s="9"/>
      <c r="K40" s="32">
        <f>Q39+1</f>
        <v>25</v>
      </c>
      <c r="L40" s="23">
        <f>K40+1</f>
        <v>26</v>
      </c>
      <c r="M40" s="23">
        <f>IF(L40&gt;=30,0,L40+1)</f>
        <v>27</v>
      </c>
      <c r="N40" s="23">
        <f>IF(OR(M40=0,M40&gt;=30),0,M40+1)</f>
        <v>28</v>
      </c>
      <c r="O40" s="23">
        <f>IF(OR(N40=0,N40&gt;=30),0,N40+1)</f>
        <v>29</v>
      </c>
      <c r="P40" s="23">
        <f>IF(OR(O40=0,O40&gt;=30),0,O40+1)</f>
        <v>30</v>
      </c>
      <c r="Q40" s="24"/>
      <c r="R40" s="25">
        <v>11</v>
      </c>
      <c r="S40" s="9"/>
      <c r="T40" s="53">
        <f>Z39+1</f>
        <v>23</v>
      </c>
      <c r="U40" s="23">
        <f>T40+1</f>
        <v>24</v>
      </c>
      <c r="V40" s="23">
        <f>IF(U40&gt;=31,0,U40+1)</f>
        <v>25</v>
      </c>
      <c r="W40" s="23">
        <f>IF(OR(V40=0,V40&gt;=31),0,V40+1)</f>
        <v>26</v>
      </c>
      <c r="X40" s="23">
        <f>IF(OR(W40=0,W40&gt;=31),0,W40+1)</f>
        <v>27</v>
      </c>
      <c r="Y40" s="23">
        <f>IF(OR(X40=0,X40&gt;=31),0,X40+1)</f>
        <v>28</v>
      </c>
      <c r="Z40" s="24">
        <f>IF(OR(Y40=0,Y40&gt;=31),0,Y40+1)</f>
        <v>29</v>
      </c>
      <c r="AA40" s="25"/>
      <c r="AB40" s="131" t="s">
        <v>54</v>
      </c>
      <c r="AC40" s="125" t="s">
        <v>10</v>
      </c>
      <c r="AD40" s="62"/>
      <c r="AE40" s="59"/>
      <c r="AF40" s="19"/>
      <c r="AG40" s="19"/>
      <c r="AH40" s="19"/>
      <c r="AI40" s="19"/>
      <c r="AJ40" s="13"/>
    </row>
    <row r="41" spans="2:36" ht="14.25" customHeight="1">
      <c r="B41" s="46">
        <f>IF(OR(H40=0,H40&gt;=31),0,H40+1)</f>
        <v>28</v>
      </c>
      <c r="C41" s="89">
        <f>IF(OR(B41=0,B41&gt;=31),0,B41+1)</f>
        <v>29</v>
      </c>
      <c r="D41" s="89">
        <f>IF(OR(C41=0,C41&gt;=31),0,C41+1)</f>
        <v>30</v>
      </c>
      <c r="E41" s="89">
        <f>IF(OR(D41=0,D41&gt;=31),0,D41+1)</f>
        <v>31</v>
      </c>
      <c r="F41" s="47"/>
      <c r="G41" s="47"/>
      <c r="H41" s="48"/>
      <c r="I41" s="27">
        <v>7</v>
      </c>
      <c r="J41" s="9"/>
      <c r="K41" s="49"/>
      <c r="L41" s="47"/>
      <c r="M41" s="47"/>
      <c r="N41" s="47"/>
      <c r="O41" s="47"/>
      <c r="P41" s="47"/>
      <c r="Q41" s="48"/>
      <c r="R41" s="25"/>
      <c r="S41" s="9"/>
      <c r="T41" s="46">
        <f>IF(OR(Z40=0,Z40&gt;=31),0,Z40+1)</f>
        <v>30</v>
      </c>
      <c r="U41" s="47">
        <f>IF(OR(T41=0,T41&gt;=31),0,T41+1)</f>
        <v>31</v>
      </c>
      <c r="V41" s="47"/>
      <c r="W41" s="47"/>
      <c r="X41" s="47"/>
      <c r="Y41" s="47"/>
      <c r="Z41" s="48"/>
      <c r="AA41" s="25"/>
      <c r="AB41" s="131" t="s">
        <v>55</v>
      </c>
      <c r="AC41" s="130" t="s">
        <v>11</v>
      </c>
      <c r="AD41" s="62"/>
      <c r="AE41" s="19"/>
      <c r="AF41" s="19"/>
      <c r="AG41" s="19"/>
      <c r="AH41" s="19"/>
      <c r="AI41" s="19"/>
      <c r="AJ41" s="13"/>
    </row>
    <row r="42" spans="28:30" ht="14.25" customHeight="1">
      <c r="AB42" s="141" t="s">
        <v>56</v>
      </c>
      <c r="AC42" s="125" t="s">
        <v>14</v>
      </c>
      <c r="AD42" s="62"/>
    </row>
    <row r="43" spans="2:30" ht="14.25" customHeight="1">
      <c r="B43" s="90"/>
      <c r="C43" s="90"/>
      <c r="D43" s="90"/>
      <c r="E43" s="90"/>
      <c r="F43" s="90"/>
      <c r="G43" s="90"/>
      <c r="AB43" s="129" t="s">
        <v>57</v>
      </c>
      <c r="AC43" s="130" t="s">
        <v>15</v>
      </c>
      <c r="AD43" s="62"/>
    </row>
    <row r="44" spans="2:30" ht="14.25" customHeight="1">
      <c r="B44" s="90"/>
      <c r="C44" s="90"/>
      <c r="D44" s="90"/>
      <c r="E44" s="90"/>
      <c r="F44" s="90"/>
      <c r="G44" s="90"/>
      <c r="H44" s="91" t="s">
        <v>140</v>
      </c>
      <c r="AB44" s="141" t="s">
        <v>58</v>
      </c>
      <c r="AC44" s="125" t="s">
        <v>59</v>
      </c>
      <c r="AD44" s="11"/>
    </row>
    <row r="45" spans="2:29" ht="14.25" customHeight="1">
      <c r="B45" s="90"/>
      <c r="C45" s="95"/>
      <c r="D45" s="95"/>
      <c r="E45" s="95"/>
      <c r="F45" s="95"/>
      <c r="G45" s="95"/>
      <c r="H45" s="95"/>
      <c r="I45" s="96"/>
      <c r="J45" s="96"/>
      <c r="K45" s="96"/>
      <c r="L45" s="95"/>
      <c r="M45" s="95"/>
      <c r="N45" s="95"/>
      <c r="O45" s="95"/>
      <c r="P45" s="95"/>
      <c r="Q45" s="96"/>
      <c r="R45" s="96"/>
      <c r="S45" s="96"/>
      <c r="T45" s="96"/>
      <c r="U45" s="95"/>
      <c r="V45" s="95"/>
      <c r="W45" s="95"/>
      <c r="X45" s="95"/>
      <c r="Y45" s="95"/>
      <c r="Z45" s="96"/>
      <c r="AB45" s="142" t="s">
        <v>60</v>
      </c>
      <c r="AC45" s="125" t="s">
        <v>61</v>
      </c>
    </row>
    <row r="46" spans="2:29" ht="14.25" customHeight="1">
      <c r="B46" s="90"/>
      <c r="C46" s="90"/>
      <c r="D46" s="92" t="s">
        <v>67</v>
      </c>
      <c r="F46" s="92">
        <v>18</v>
      </c>
      <c r="G46" s="92" t="s">
        <v>62</v>
      </c>
      <c r="M46" s="92" t="s">
        <v>63</v>
      </c>
      <c r="O46" s="92">
        <v>2</v>
      </c>
      <c r="P46" s="92" t="s">
        <v>62</v>
      </c>
      <c r="V46" s="92" t="s">
        <v>64</v>
      </c>
      <c r="X46" s="92">
        <v>12</v>
      </c>
      <c r="Y46" s="92" t="s">
        <v>62</v>
      </c>
      <c r="AB46" s="131" t="s">
        <v>65</v>
      </c>
      <c r="AC46" s="125" t="s">
        <v>66</v>
      </c>
    </row>
    <row r="47" spans="2:38" ht="14.25" customHeight="1">
      <c r="B47" s="90"/>
      <c r="C47" s="90"/>
      <c r="D47" s="92" t="s">
        <v>71</v>
      </c>
      <c r="F47" s="92">
        <v>27</v>
      </c>
      <c r="G47" s="92" t="s">
        <v>62</v>
      </c>
      <c r="M47" s="92" t="s">
        <v>68</v>
      </c>
      <c r="O47" s="92">
        <v>23</v>
      </c>
      <c r="P47" s="92" t="s">
        <v>62</v>
      </c>
      <c r="V47" s="92" t="s">
        <v>69</v>
      </c>
      <c r="X47" s="92">
        <v>25</v>
      </c>
      <c r="Y47" s="92" t="s">
        <v>62</v>
      </c>
      <c r="AB47" s="133" t="s">
        <v>159</v>
      </c>
      <c r="AC47" s="130" t="s">
        <v>70</v>
      </c>
      <c r="AD47" s="105"/>
      <c r="AE47" s="106"/>
      <c r="AJ47" s="1"/>
      <c r="AL47" s="2"/>
    </row>
    <row r="48" spans="2:38" ht="14.25" customHeight="1">
      <c r="B48" s="90"/>
      <c r="C48" s="90"/>
      <c r="D48" s="92" t="s">
        <v>76</v>
      </c>
      <c r="F48" s="92">
        <v>21</v>
      </c>
      <c r="G48" s="92" t="s">
        <v>62</v>
      </c>
      <c r="M48" s="92" t="s">
        <v>72</v>
      </c>
      <c r="O48" s="92">
        <v>25</v>
      </c>
      <c r="P48" s="92" t="s">
        <v>62</v>
      </c>
      <c r="V48" s="92" t="s">
        <v>73</v>
      </c>
      <c r="X48" s="92">
        <v>19</v>
      </c>
      <c r="Y48" s="92" t="s">
        <v>62</v>
      </c>
      <c r="AB48" s="131" t="s">
        <v>74</v>
      </c>
      <c r="AC48" s="125" t="s">
        <v>75</v>
      </c>
      <c r="AD48" s="107"/>
      <c r="AE48" s="108"/>
      <c r="AJ48" s="1"/>
      <c r="AL48" s="2"/>
    </row>
    <row r="49" spans="4:38" ht="14.25" customHeight="1">
      <c r="D49" s="97" t="s">
        <v>63</v>
      </c>
      <c r="F49" s="92">
        <v>6</v>
      </c>
      <c r="G49" s="92" t="s">
        <v>62</v>
      </c>
      <c r="M49" s="92" t="s">
        <v>77</v>
      </c>
      <c r="O49" s="92">
        <v>22</v>
      </c>
      <c r="P49" s="92" t="s">
        <v>62</v>
      </c>
      <c r="V49" s="92" t="s">
        <v>78</v>
      </c>
      <c r="X49" s="92">
        <v>16</v>
      </c>
      <c r="Y49" s="92" t="s">
        <v>62</v>
      </c>
      <c r="AB49" s="131" t="s">
        <v>79</v>
      </c>
      <c r="AC49" s="125" t="s">
        <v>80</v>
      </c>
      <c r="AD49" s="107"/>
      <c r="AE49" s="108"/>
      <c r="AJ49" s="1"/>
      <c r="AL49" s="2"/>
    </row>
    <row r="50" spans="3:38" ht="14.25" customHeight="1">
      <c r="C50" s="95" t="s">
        <v>81</v>
      </c>
      <c r="D50" s="95"/>
      <c r="E50" s="95"/>
      <c r="F50" s="95">
        <f>SUM(F46:F49)</f>
        <v>72</v>
      </c>
      <c r="G50" s="95" t="s">
        <v>62</v>
      </c>
      <c r="H50" s="95"/>
      <c r="I50" s="96"/>
      <c r="J50" s="96"/>
      <c r="K50" s="96"/>
      <c r="L50" s="95" t="s">
        <v>82</v>
      </c>
      <c r="M50" s="95"/>
      <c r="N50" s="95"/>
      <c r="O50" s="95">
        <f>SUM(O46:O49)</f>
        <v>72</v>
      </c>
      <c r="P50" s="95" t="s">
        <v>62</v>
      </c>
      <c r="Q50" s="96"/>
      <c r="R50" s="96"/>
      <c r="S50" s="96"/>
      <c r="T50" s="96"/>
      <c r="U50" s="95" t="s">
        <v>83</v>
      </c>
      <c r="V50" s="95"/>
      <c r="W50" s="95"/>
      <c r="X50" s="95">
        <f>SUM(X46:X49)</f>
        <v>72</v>
      </c>
      <c r="Y50" s="95" t="s">
        <v>62</v>
      </c>
      <c r="Z50" s="96"/>
      <c r="AB50" s="134" t="s">
        <v>84</v>
      </c>
      <c r="AC50" s="125" t="s">
        <v>85</v>
      </c>
      <c r="AD50" s="107"/>
      <c r="AE50" s="108"/>
      <c r="AJ50" s="1"/>
      <c r="AL50" s="2"/>
    </row>
    <row r="51" spans="2:38" ht="15">
      <c r="B51" s="97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AB51" s="135" t="s">
        <v>86</v>
      </c>
      <c r="AC51" s="125" t="s">
        <v>28</v>
      </c>
      <c r="AD51" s="110"/>
      <c r="AE51" s="108"/>
      <c r="AJ51" s="1"/>
      <c r="AL51" s="2"/>
    </row>
    <row r="52" spans="2:38" ht="18.75">
      <c r="B52" s="98"/>
      <c r="C52" s="239" t="s">
        <v>87</v>
      </c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T52" s="99">
        <f>SUM(F50,O50,X50)</f>
        <v>216</v>
      </c>
      <c r="AB52" s="143" t="s">
        <v>88</v>
      </c>
      <c r="AC52" s="127" t="s">
        <v>89</v>
      </c>
      <c r="AD52" s="110"/>
      <c r="AE52" s="108"/>
      <c r="AJ52" s="1"/>
      <c r="AL52" s="2"/>
    </row>
    <row r="53" spans="28:38" ht="15">
      <c r="AB53" s="124" t="s">
        <v>153</v>
      </c>
      <c r="AC53" s="125" t="s">
        <v>160</v>
      </c>
      <c r="AD53" s="115"/>
      <c r="AE53" s="111"/>
      <c r="AJ53" s="1"/>
      <c r="AL53" s="2"/>
    </row>
    <row r="54" spans="34:36" ht="15">
      <c r="AH54" s="2"/>
      <c r="AJ54" s="1"/>
    </row>
    <row r="55" ht="15">
      <c r="AB55" s="97"/>
    </row>
    <row r="56" spans="6:20" ht="15">
      <c r="F56" s="92" t="s">
        <v>90</v>
      </c>
      <c r="G56" s="97"/>
      <c r="H56" s="97"/>
      <c r="I56" s="97"/>
      <c r="J56" s="97"/>
      <c r="K56" s="92" t="s">
        <v>135</v>
      </c>
      <c r="L56" s="97"/>
      <c r="M56" s="97"/>
      <c r="N56" s="97"/>
      <c r="O56" s="97"/>
      <c r="P56" s="97"/>
      <c r="Q56" s="97"/>
      <c r="R56" s="97"/>
      <c r="S56" s="97"/>
      <c r="T56" s="97"/>
    </row>
    <row r="57" spans="6:20" ht="13.5" customHeight="1">
      <c r="F57" s="97"/>
      <c r="G57" s="97"/>
      <c r="H57" s="97"/>
      <c r="I57" s="97"/>
      <c r="J57" s="97"/>
      <c r="K57" s="92" t="s">
        <v>136</v>
      </c>
      <c r="L57" s="97"/>
      <c r="M57" s="97"/>
      <c r="N57" s="97"/>
      <c r="O57" s="97"/>
      <c r="P57" s="97"/>
      <c r="Q57" s="97"/>
      <c r="R57" s="97"/>
      <c r="S57" s="97"/>
      <c r="T57" s="97"/>
    </row>
    <row r="58" spans="6:29" ht="15">
      <c r="F58" s="97"/>
      <c r="G58" s="97"/>
      <c r="H58" s="97"/>
      <c r="I58" s="97"/>
      <c r="J58" s="97"/>
      <c r="K58" s="92" t="s">
        <v>137</v>
      </c>
      <c r="L58" s="97"/>
      <c r="M58" s="97"/>
      <c r="N58" s="97"/>
      <c r="O58" s="97"/>
      <c r="P58" s="97"/>
      <c r="Q58" s="97"/>
      <c r="R58" s="97"/>
      <c r="S58" s="97"/>
      <c r="T58" s="97"/>
      <c r="AB58" s="93"/>
      <c r="AC58" s="94"/>
    </row>
    <row r="59" spans="6:20" ht="15">
      <c r="F59" s="97"/>
      <c r="G59" s="97"/>
      <c r="H59" s="97"/>
      <c r="I59" s="97"/>
      <c r="J59" s="97"/>
      <c r="K59" s="92" t="s">
        <v>138</v>
      </c>
      <c r="L59" s="97"/>
      <c r="M59" s="97"/>
      <c r="N59" s="97"/>
      <c r="O59" s="97"/>
      <c r="P59" s="97"/>
      <c r="Q59" s="97"/>
      <c r="R59" s="97"/>
      <c r="S59" s="97"/>
      <c r="T59" s="97"/>
    </row>
    <row r="60" spans="11:20" ht="15">
      <c r="K60" s="92" t="s">
        <v>139</v>
      </c>
      <c r="L60" s="97"/>
      <c r="M60" s="97"/>
      <c r="N60" s="97"/>
      <c r="O60" s="97"/>
      <c r="P60" s="97"/>
      <c r="Q60" s="97"/>
      <c r="R60" s="97"/>
      <c r="S60" s="97"/>
      <c r="T60" s="97"/>
    </row>
    <row r="61" spans="11:20" ht="15">
      <c r="K61" s="92" t="s">
        <v>141</v>
      </c>
      <c r="L61" s="97"/>
      <c r="M61" s="97"/>
      <c r="N61" s="97"/>
      <c r="O61" s="97"/>
      <c r="P61" s="97"/>
      <c r="Q61" s="97"/>
      <c r="R61" s="97"/>
      <c r="S61" s="97"/>
      <c r="T61" s="97"/>
    </row>
    <row r="62" spans="11:21" ht="15">
      <c r="K62" s="117"/>
      <c r="L62" s="118"/>
      <c r="M62" s="118"/>
      <c r="N62" s="118"/>
      <c r="O62" s="118"/>
      <c r="P62" s="118"/>
      <c r="Q62" s="118"/>
      <c r="R62" s="118"/>
      <c r="S62" s="118"/>
      <c r="T62" s="118"/>
      <c r="U62" s="109"/>
    </row>
    <row r="63" spans="6:20" ht="15">
      <c r="F63" s="92" t="s">
        <v>82</v>
      </c>
      <c r="G63" s="97"/>
      <c r="H63" s="97"/>
      <c r="I63" s="97"/>
      <c r="J63" s="97"/>
      <c r="K63" s="92" t="s">
        <v>108</v>
      </c>
      <c r="L63" s="97"/>
      <c r="M63" s="97"/>
      <c r="N63" s="97"/>
      <c r="O63" s="97"/>
      <c r="P63" s="97"/>
      <c r="Q63" s="97"/>
      <c r="R63" s="97"/>
      <c r="S63" s="97"/>
      <c r="T63" s="97"/>
    </row>
    <row r="64" spans="6:20" ht="15">
      <c r="F64" s="97"/>
      <c r="G64" s="97"/>
      <c r="H64" s="97"/>
      <c r="I64" s="97"/>
      <c r="J64" s="97"/>
      <c r="K64" s="92" t="s">
        <v>109</v>
      </c>
      <c r="L64" s="97"/>
      <c r="M64" s="97"/>
      <c r="N64" s="97"/>
      <c r="O64" s="97"/>
      <c r="P64" s="97"/>
      <c r="Q64" s="97"/>
      <c r="R64" s="97"/>
      <c r="S64" s="97"/>
      <c r="T64" s="97"/>
    </row>
    <row r="65" spans="6:20" ht="15">
      <c r="F65" s="97"/>
      <c r="G65" s="97"/>
      <c r="H65" s="97"/>
      <c r="I65" s="97"/>
      <c r="J65" s="97"/>
      <c r="K65" s="92" t="s">
        <v>110</v>
      </c>
      <c r="L65" s="97"/>
      <c r="M65" s="97"/>
      <c r="N65" s="97"/>
      <c r="O65" s="97"/>
      <c r="P65" s="97"/>
      <c r="Q65" s="97"/>
      <c r="R65" s="97"/>
      <c r="S65" s="97"/>
      <c r="T65" s="97"/>
    </row>
    <row r="66" spans="6:20" ht="15">
      <c r="F66" s="97"/>
      <c r="G66" s="97"/>
      <c r="H66" s="97"/>
      <c r="I66" s="97"/>
      <c r="J66" s="97"/>
      <c r="K66" s="92" t="s">
        <v>144</v>
      </c>
      <c r="L66" s="97"/>
      <c r="M66" s="97"/>
      <c r="N66" s="97"/>
      <c r="O66" s="97"/>
      <c r="P66" s="97"/>
      <c r="Q66" s="97"/>
      <c r="R66" s="97"/>
      <c r="S66" s="97"/>
      <c r="T66" s="97"/>
    </row>
    <row r="67" spans="6:20" ht="15">
      <c r="F67" s="97"/>
      <c r="G67" s="97"/>
      <c r="H67" s="97"/>
      <c r="I67" s="97"/>
      <c r="J67" s="97"/>
      <c r="K67" s="92"/>
      <c r="L67" s="97"/>
      <c r="M67" s="97"/>
      <c r="N67" s="97"/>
      <c r="O67" s="97"/>
      <c r="P67" s="97"/>
      <c r="Q67" s="97"/>
      <c r="R67" s="97"/>
      <c r="S67" s="97"/>
      <c r="T67" s="97"/>
    </row>
    <row r="68" spans="6:20" ht="15">
      <c r="F68" s="92" t="s">
        <v>83</v>
      </c>
      <c r="G68" s="97"/>
      <c r="H68" s="97"/>
      <c r="I68" s="97"/>
      <c r="J68" s="97"/>
      <c r="K68" s="92" t="s">
        <v>91</v>
      </c>
      <c r="L68" s="97"/>
      <c r="M68" s="97"/>
      <c r="N68" s="97"/>
      <c r="O68" s="97"/>
      <c r="P68" s="97"/>
      <c r="Q68" s="97"/>
      <c r="R68" s="97"/>
      <c r="S68" s="97"/>
      <c r="T68" s="97"/>
    </row>
    <row r="69" spans="6:20" ht="15">
      <c r="F69" s="97"/>
      <c r="G69" s="97"/>
      <c r="H69" s="97"/>
      <c r="I69" s="97"/>
      <c r="J69" s="97"/>
      <c r="K69" s="92" t="s">
        <v>92</v>
      </c>
      <c r="L69" s="97"/>
      <c r="M69" s="97"/>
      <c r="N69" s="97"/>
      <c r="O69" s="97"/>
      <c r="P69" s="97"/>
      <c r="Q69" s="97"/>
      <c r="R69" s="97"/>
      <c r="S69" s="97"/>
      <c r="T69" s="97"/>
    </row>
    <row r="70" spans="6:20" ht="15">
      <c r="F70" s="97"/>
      <c r="G70" s="97"/>
      <c r="H70" s="97"/>
      <c r="I70" s="97"/>
      <c r="J70" s="97"/>
      <c r="K70" s="92" t="s">
        <v>93</v>
      </c>
      <c r="L70" s="97"/>
      <c r="M70" s="97"/>
      <c r="N70" s="97"/>
      <c r="O70" s="97"/>
      <c r="P70" s="97"/>
      <c r="Q70" s="97"/>
      <c r="R70" s="97"/>
      <c r="S70" s="97"/>
      <c r="T70" s="97"/>
    </row>
    <row r="71" spans="6:20" ht="15">
      <c r="F71" s="97"/>
      <c r="G71" s="97"/>
      <c r="H71" s="97"/>
      <c r="I71" s="97"/>
      <c r="J71" s="97"/>
      <c r="K71" s="92" t="s">
        <v>94</v>
      </c>
      <c r="L71" s="97"/>
      <c r="M71" s="97"/>
      <c r="N71" s="97"/>
      <c r="O71" s="97"/>
      <c r="P71" s="97"/>
      <c r="Q71" s="97"/>
      <c r="R71" s="97"/>
      <c r="S71" s="97"/>
      <c r="T71" s="97"/>
    </row>
    <row r="72" spans="11:20" ht="15">
      <c r="K72" s="92" t="s">
        <v>95</v>
      </c>
      <c r="L72" s="97"/>
      <c r="M72" s="97"/>
      <c r="N72" s="97"/>
      <c r="O72" s="97"/>
      <c r="P72" s="97"/>
      <c r="Q72" s="97"/>
      <c r="R72" s="97"/>
      <c r="S72" s="97"/>
      <c r="T72" s="97"/>
    </row>
    <row r="73" spans="11:20" ht="15">
      <c r="K73" s="92" t="s">
        <v>96</v>
      </c>
      <c r="L73" s="97"/>
      <c r="M73" s="97"/>
      <c r="N73" s="97"/>
      <c r="O73" s="97"/>
      <c r="P73" s="97"/>
      <c r="Q73" s="97"/>
      <c r="R73" s="97"/>
      <c r="S73" s="97"/>
      <c r="T73" s="97"/>
    </row>
    <row r="74" spans="11:20" ht="15">
      <c r="K74" s="92" t="s">
        <v>97</v>
      </c>
      <c r="L74" s="97"/>
      <c r="M74" s="97"/>
      <c r="N74" s="97"/>
      <c r="O74" s="97"/>
      <c r="P74" s="97"/>
      <c r="Q74" s="97"/>
      <c r="R74" s="97"/>
      <c r="S74" s="97"/>
      <c r="T74" s="97"/>
    </row>
    <row r="75" spans="11:20" ht="15">
      <c r="K75" s="92" t="s">
        <v>98</v>
      </c>
      <c r="L75" s="97"/>
      <c r="M75" s="97"/>
      <c r="N75" s="97"/>
      <c r="O75" s="97"/>
      <c r="P75" s="97"/>
      <c r="Q75" s="97"/>
      <c r="R75" s="97"/>
      <c r="S75" s="97"/>
      <c r="T75" s="97"/>
    </row>
    <row r="76" ht="15">
      <c r="K76" s="92" t="s">
        <v>99</v>
      </c>
    </row>
  </sheetData>
  <sheetProtection selectLockedCells="1" selectUnlockedCells="1"/>
  <mergeCells count="16">
    <mergeCell ref="T3:Z3"/>
    <mergeCell ref="B14:H14"/>
    <mergeCell ref="K14:Q14"/>
    <mergeCell ref="T14:Z14"/>
    <mergeCell ref="B1:D1"/>
    <mergeCell ref="E1:H1"/>
    <mergeCell ref="B3:H3"/>
    <mergeCell ref="K3:Q3"/>
    <mergeCell ref="T24:Z24"/>
    <mergeCell ref="B34:H34"/>
    <mergeCell ref="K34:Q34"/>
    <mergeCell ref="T34:Z34"/>
    <mergeCell ref="C51:Q51"/>
    <mergeCell ref="C52:Q52"/>
    <mergeCell ref="B24:H24"/>
    <mergeCell ref="K24:Q24"/>
  </mergeCells>
  <conditionalFormatting sqref="G5:H6 G8:G12 H8:H9 I5:I9 K16:M16 K18:K22 O21:P22 Q17:Q20 R16:R18 R20 AB21 B5:F12 N17:P17 L17:N22 AB3:AB4 AB17">
    <cfRule type="cellIs" priority="19" dxfId="574" operator="equal" stopIfTrue="1">
      <formula>1</formula>
    </cfRule>
  </conditionalFormatting>
  <conditionalFormatting sqref="B21:B22 C16:F22 G21:G22 H16:I20 AB18 AB36">
    <cfRule type="cellIs" priority="20" dxfId="574" operator="equal" stopIfTrue="1">
      <formula>21</formula>
    </cfRule>
  </conditionalFormatting>
  <conditionalFormatting sqref="AB27 AB43 H36:I40 B36:E41 G36:G41 F36:F39 F41">
    <cfRule type="cellIs" priority="21" dxfId="574" operator="equal" stopIfTrue="1">
      <formula>12</formula>
    </cfRule>
  </conditionalFormatting>
  <conditionalFormatting sqref="I41 K36:L37 K39:L41 AB47 O36:Q36 O38:P41 Q38:R40 R36:R40 AD47 N36:N41 M36 M38:M41">
    <cfRule type="cellIs" priority="22" dxfId="574" operator="equal" stopIfTrue="1">
      <formula>15</formula>
    </cfRule>
    <cfRule type="cellIs" priority="23" dxfId="574" operator="equal" stopIfTrue="1">
      <formula>2</formula>
    </cfRule>
  </conditionalFormatting>
  <conditionalFormatting sqref="T36:W39 T41:Y41 U40:Y41 X36:Z38 Z40:AA40 AA36:AA40 AD51 AB50">
    <cfRule type="cellIs" priority="24" dxfId="574" operator="equal" stopIfTrue="1">
      <formula>31</formula>
    </cfRule>
    <cfRule type="cellIs" priority="25" dxfId="574" operator="equal" stopIfTrue="1">
      <formula>25</formula>
    </cfRule>
    <cfRule type="cellIs" priority="26" dxfId="574" operator="equal" stopIfTrue="1">
      <formula>24</formula>
    </cfRule>
  </conditionalFormatting>
  <conditionalFormatting sqref="L5:N9 T6:T8 T10:T12 U5:U8 AB9 W6:W9 X5:Z5 Y6:Y7 Y9 V5:V6 V9">
    <cfRule type="cellIs" priority="27" dxfId="574" operator="equal" stopIfTrue="1">
      <formula>Calendário2012_Cenário_3_SBC!#REF!</formula>
    </cfRule>
  </conditionalFormatting>
  <conditionalFormatting sqref="G29 T9:U9 W5 Y8">
    <cfRule type="cellIs" priority="28" dxfId="574" operator="equal" stopIfTrue="1">
      <formula>Calendário2012_Cenário_3_SBC!#REF!</formula>
    </cfRule>
    <cfRule type="cellIs" priority="29" dxfId="574" operator="equal" stopIfTrue="1">
      <formula>Calendário2012_Cenário_3_SBC!#REF!</formula>
    </cfRule>
  </conditionalFormatting>
  <conditionalFormatting sqref="B16:B20">
    <cfRule type="cellIs" priority="30" dxfId="574" operator="equal" stopIfTrue="1">
      <formula>$B$12</formula>
    </cfRule>
  </conditionalFormatting>
  <conditionalFormatting sqref="G16:G20">
    <cfRule type="cellIs" priority="31" dxfId="574" operator="equal" stopIfTrue="1">
      <formula>$G$12</formula>
    </cfRule>
  </conditionalFormatting>
  <conditionalFormatting sqref="O18:O20">
    <cfRule type="cellIs" priority="32" dxfId="574" operator="equal" stopIfTrue="1">
      <formula>$O$11</formula>
    </cfRule>
  </conditionalFormatting>
  <conditionalFormatting sqref="P18:P20">
    <cfRule type="cellIs" priority="33" dxfId="574" operator="equal" stopIfTrue="1">
      <formula>$P$11</formula>
    </cfRule>
  </conditionalFormatting>
  <conditionalFormatting sqref="X16:X19">
    <cfRule type="cellIs" priority="34" dxfId="574" operator="equal" stopIfTrue="1">
      <formula>$X$11</formula>
    </cfRule>
  </conditionalFormatting>
  <conditionalFormatting sqref="T20:U20 Y16:Y20 Z19">
    <cfRule type="cellIs" priority="35" dxfId="574" operator="equal" stopIfTrue="1">
      <formula>$Y$11</formula>
    </cfRule>
  </conditionalFormatting>
  <printOptions horizontalCentered="1" verticalCentered="1"/>
  <pageMargins left="0.07847222222222222" right="0.07847222222222222" top="0.12986111111111112" bottom="0.07847222222222222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21"/>
  <sheetViews>
    <sheetView view="pageBreakPreview" zoomScaleSheetLayoutView="100" zoomScalePageLayoutView="0" workbookViewId="0" topLeftCell="A10">
      <selection activeCell="J20" sqref="J20"/>
    </sheetView>
  </sheetViews>
  <sheetFormatPr defaultColWidth="9.140625" defaultRowHeight="15"/>
  <cols>
    <col min="2" max="9" width="5.421875" style="0" customWidth="1"/>
    <col min="10" max="26" width="5.421875" style="144" customWidth="1"/>
    <col min="27" max="29" width="5.421875" style="146" customWidth="1"/>
    <col min="30" max="30" width="5.421875" style="0" customWidth="1"/>
  </cols>
  <sheetData>
    <row r="1" spans="1:29" ht="21">
      <c r="A1" s="144"/>
      <c r="B1" s="367" t="s">
        <v>187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</row>
    <row r="2" spans="1:29" ht="18.75">
      <c r="A2" s="144"/>
      <c r="B2" s="368" t="s">
        <v>264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</row>
    <row r="3" spans="1:29" ht="18.75">
      <c r="A3" s="144"/>
      <c r="B3" s="368" t="s">
        <v>231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</row>
    <row r="4" ht="15.75" thickBot="1">
      <c r="A4" s="144"/>
    </row>
    <row r="5" spans="1:29" ht="19.5" customHeight="1" thickBot="1">
      <c r="A5" s="144"/>
      <c r="B5" s="348" t="s">
        <v>192</v>
      </c>
      <c r="C5" s="349"/>
      <c r="D5" s="349"/>
      <c r="E5" s="349"/>
      <c r="F5" s="349"/>
      <c r="G5" s="349"/>
      <c r="H5" s="350"/>
      <c r="I5" s="148"/>
      <c r="L5" s="348" t="s">
        <v>193</v>
      </c>
      <c r="M5" s="349"/>
      <c r="N5" s="349"/>
      <c r="O5" s="349"/>
      <c r="P5" s="349"/>
      <c r="Q5" s="349"/>
      <c r="R5" s="350"/>
      <c r="S5" s="148"/>
      <c r="V5" s="348" t="s">
        <v>194</v>
      </c>
      <c r="W5" s="349"/>
      <c r="X5" s="349"/>
      <c r="Y5" s="349"/>
      <c r="Z5" s="349"/>
      <c r="AA5" s="349"/>
      <c r="AB5" s="350"/>
      <c r="AC5" s="145"/>
    </row>
    <row r="6" spans="1:29" ht="19.5" customHeight="1">
      <c r="A6" s="144"/>
      <c r="B6" s="180" t="s">
        <v>2</v>
      </c>
      <c r="C6" s="181" t="s">
        <v>3</v>
      </c>
      <c r="D6" s="181" t="s">
        <v>4</v>
      </c>
      <c r="E6" s="181" t="s">
        <v>5</v>
      </c>
      <c r="F6" s="181" t="s">
        <v>6</v>
      </c>
      <c r="G6" s="181" t="s">
        <v>7</v>
      </c>
      <c r="H6" s="182" t="s">
        <v>8</v>
      </c>
      <c r="I6" s="148"/>
      <c r="L6" s="180" t="s">
        <v>2</v>
      </c>
      <c r="M6" s="181" t="s">
        <v>3</v>
      </c>
      <c r="N6" s="181" t="s">
        <v>4</v>
      </c>
      <c r="O6" s="181" t="s">
        <v>5</v>
      </c>
      <c r="P6" s="181" t="s">
        <v>6</v>
      </c>
      <c r="Q6" s="181" t="s">
        <v>7</v>
      </c>
      <c r="R6" s="182" t="s">
        <v>8</v>
      </c>
      <c r="S6" s="148"/>
      <c r="V6" s="180" t="s">
        <v>2</v>
      </c>
      <c r="W6" s="181" t="s">
        <v>3</v>
      </c>
      <c r="X6" s="181" t="s">
        <v>4</v>
      </c>
      <c r="Y6" s="181" t="s">
        <v>5</v>
      </c>
      <c r="Z6" s="181" t="s">
        <v>6</v>
      </c>
      <c r="AA6" s="181" t="s">
        <v>7</v>
      </c>
      <c r="AB6" s="182" t="s">
        <v>8</v>
      </c>
      <c r="AC6" s="145"/>
    </row>
    <row r="7" spans="1:29" ht="19.5" customHeight="1">
      <c r="A7" s="144"/>
      <c r="B7" s="183"/>
      <c r="C7" s="184"/>
      <c r="D7" s="184"/>
      <c r="E7" s="184"/>
      <c r="F7" s="184"/>
      <c r="G7" s="184"/>
      <c r="H7" s="185">
        <v>1</v>
      </c>
      <c r="I7" s="145"/>
      <c r="L7" s="183">
        <v>1</v>
      </c>
      <c r="M7" s="186">
        <v>2</v>
      </c>
      <c r="N7" s="186">
        <v>3</v>
      </c>
      <c r="O7" s="186">
        <v>4</v>
      </c>
      <c r="P7" s="186">
        <v>5</v>
      </c>
      <c r="Q7" s="186">
        <v>6</v>
      </c>
      <c r="R7" s="188">
        <v>7</v>
      </c>
      <c r="S7" s="145">
        <v>4</v>
      </c>
      <c r="V7" s="183"/>
      <c r="W7" s="184"/>
      <c r="X7" s="184"/>
      <c r="Y7" s="186">
        <v>1</v>
      </c>
      <c r="Z7" s="186">
        <v>2</v>
      </c>
      <c r="AA7" s="186">
        <v>3</v>
      </c>
      <c r="AB7" s="188">
        <v>4</v>
      </c>
      <c r="AC7" s="145">
        <v>8</v>
      </c>
    </row>
    <row r="8" spans="1:29" ht="19.5" customHeight="1">
      <c r="A8" s="144"/>
      <c r="B8" s="189">
        <v>2</v>
      </c>
      <c r="C8" s="184">
        <v>3</v>
      </c>
      <c r="D8" s="184">
        <v>4</v>
      </c>
      <c r="E8" s="184">
        <v>5</v>
      </c>
      <c r="F8" s="184">
        <v>6</v>
      </c>
      <c r="G8" s="184">
        <v>7</v>
      </c>
      <c r="H8" s="185">
        <v>8</v>
      </c>
      <c r="I8" s="145"/>
      <c r="L8" s="189">
        <v>8</v>
      </c>
      <c r="M8" s="186">
        <v>9</v>
      </c>
      <c r="N8" s="186">
        <v>10</v>
      </c>
      <c r="O8" s="186">
        <v>11</v>
      </c>
      <c r="P8" s="186">
        <v>12</v>
      </c>
      <c r="Q8" s="186">
        <v>13</v>
      </c>
      <c r="R8" s="188">
        <v>14</v>
      </c>
      <c r="S8" s="145">
        <v>5</v>
      </c>
      <c r="V8" s="189">
        <v>5</v>
      </c>
      <c r="W8" s="186">
        <v>6</v>
      </c>
      <c r="X8" s="186">
        <v>7</v>
      </c>
      <c r="Y8" s="191">
        <v>8</v>
      </c>
      <c r="Z8" s="186">
        <v>9</v>
      </c>
      <c r="AA8" s="191">
        <v>10</v>
      </c>
      <c r="AB8" s="187">
        <v>11</v>
      </c>
      <c r="AC8" s="145">
        <v>9</v>
      </c>
    </row>
    <row r="9" spans="1:29" ht="19.5" customHeight="1">
      <c r="A9" s="144"/>
      <c r="B9" s="189">
        <v>9</v>
      </c>
      <c r="C9" s="230">
        <v>10</v>
      </c>
      <c r="D9" s="186">
        <v>11</v>
      </c>
      <c r="E9" s="186">
        <v>12</v>
      </c>
      <c r="F9" s="186">
        <v>13</v>
      </c>
      <c r="G9" s="186">
        <v>14</v>
      </c>
      <c r="H9" s="188">
        <v>15</v>
      </c>
      <c r="I9" s="145">
        <v>1</v>
      </c>
      <c r="L9" s="189">
        <v>15</v>
      </c>
      <c r="M9" s="186">
        <v>16</v>
      </c>
      <c r="N9" s="186">
        <v>17</v>
      </c>
      <c r="O9" s="186">
        <v>18</v>
      </c>
      <c r="P9" s="186">
        <v>19</v>
      </c>
      <c r="Q9" s="186">
        <v>20</v>
      </c>
      <c r="R9" s="188">
        <v>21</v>
      </c>
      <c r="S9" s="145">
        <v>6</v>
      </c>
      <c r="V9" s="189">
        <v>12</v>
      </c>
      <c r="W9" s="186">
        <v>13</v>
      </c>
      <c r="X9" s="186">
        <v>14</v>
      </c>
      <c r="Y9" s="186">
        <v>15</v>
      </c>
      <c r="Z9" s="186">
        <v>16</v>
      </c>
      <c r="AA9" s="186">
        <v>17</v>
      </c>
      <c r="AB9" s="188">
        <v>18</v>
      </c>
      <c r="AC9" s="145">
        <v>10</v>
      </c>
    </row>
    <row r="10" spans="1:29" ht="19.5" customHeight="1">
      <c r="A10" s="144"/>
      <c r="B10" s="189">
        <v>16</v>
      </c>
      <c r="C10" s="186">
        <v>17</v>
      </c>
      <c r="D10" s="186">
        <v>18</v>
      </c>
      <c r="E10" s="186">
        <v>19</v>
      </c>
      <c r="F10" s="186">
        <v>20</v>
      </c>
      <c r="G10" s="186">
        <v>21</v>
      </c>
      <c r="H10" s="187">
        <v>22</v>
      </c>
      <c r="I10" s="145">
        <v>2</v>
      </c>
      <c r="L10" s="189">
        <v>22</v>
      </c>
      <c r="M10" s="186">
        <v>23</v>
      </c>
      <c r="N10" s="186">
        <v>24</v>
      </c>
      <c r="O10" s="186">
        <v>25</v>
      </c>
      <c r="P10" s="186">
        <v>26</v>
      </c>
      <c r="Q10" s="186">
        <v>27</v>
      </c>
      <c r="R10" s="188">
        <v>28</v>
      </c>
      <c r="S10" s="145">
        <v>7</v>
      </c>
      <c r="V10" s="189">
        <v>19</v>
      </c>
      <c r="W10" s="190">
        <v>20</v>
      </c>
      <c r="X10" s="191">
        <v>21</v>
      </c>
      <c r="Y10" s="186">
        <v>22</v>
      </c>
      <c r="Z10" s="186">
        <v>23</v>
      </c>
      <c r="AA10" s="186">
        <v>24</v>
      </c>
      <c r="AB10" s="188">
        <v>25</v>
      </c>
      <c r="AC10" s="145">
        <v>11</v>
      </c>
    </row>
    <row r="11" spans="1:29" ht="19.5" customHeight="1" thickBot="1">
      <c r="A11" s="144"/>
      <c r="B11" s="192">
        <v>23</v>
      </c>
      <c r="C11" s="227">
        <v>24</v>
      </c>
      <c r="D11" s="206">
        <v>25</v>
      </c>
      <c r="E11" s="227">
        <v>26</v>
      </c>
      <c r="F11" s="193">
        <v>27</v>
      </c>
      <c r="G11" s="193">
        <v>28</v>
      </c>
      <c r="H11" s="193">
        <v>29</v>
      </c>
      <c r="I11" s="145">
        <v>3</v>
      </c>
      <c r="L11" s="192">
        <v>29</v>
      </c>
      <c r="M11" s="193">
        <v>30</v>
      </c>
      <c r="N11" s="193">
        <v>31</v>
      </c>
      <c r="O11" s="197"/>
      <c r="P11" s="197"/>
      <c r="Q11" s="194"/>
      <c r="R11" s="195"/>
      <c r="S11" s="145">
        <v>8</v>
      </c>
      <c r="V11" s="192">
        <v>26</v>
      </c>
      <c r="W11" s="193">
        <v>27</v>
      </c>
      <c r="X11" s="193">
        <v>28</v>
      </c>
      <c r="Y11" s="193">
        <v>29</v>
      </c>
      <c r="Z11" s="193">
        <v>30</v>
      </c>
      <c r="AA11" s="194"/>
      <c r="AB11" s="195"/>
      <c r="AC11" s="145">
        <v>12</v>
      </c>
    </row>
    <row r="12" spans="1:29" ht="19.5" customHeight="1">
      <c r="A12" s="144"/>
      <c r="B12" s="224" t="s">
        <v>310</v>
      </c>
      <c r="C12" s="225"/>
      <c r="D12" s="225"/>
      <c r="E12" s="25"/>
      <c r="F12" s="25"/>
      <c r="G12" s="25"/>
      <c r="H12" s="25"/>
      <c r="I12" s="145"/>
      <c r="L12"/>
      <c r="M12"/>
      <c r="N12"/>
      <c r="O12"/>
      <c r="P12"/>
      <c r="Q12"/>
      <c r="R12"/>
      <c r="S12" s="145"/>
      <c r="V12" s="159" t="s">
        <v>252</v>
      </c>
      <c r="W12" s="151"/>
      <c r="X12" s="152"/>
      <c r="Y12" s="152"/>
      <c r="Z12" s="152"/>
      <c r="AA12" s="152"/>
      <c r="AB12" s="152"/>
      <c r="AC12" s="153"/>
    </row>
    <row r="13" spans="1:29" ht="14.25" customHeight="1">
      <c r="A13" s="144"/>
      <c r="I13" s="144"/>
      <c r="L13" s="158"/>
      <c r="M13" s="149"/>
      <c r="N13" s="149"/>
      <c r="O13" s="145"/>
      <c r="P13" s="145"/>
      <c r="Q13" s="145"/>
      <c r="R13" s="145"/>
      <c r="S13" s="145"/>
      <c r="V13" s="158" t="s">
        <v>311</v>
      </c>
      <c r="W13" s="149"/>
      <c r="X13" s="147"/>
      <c r="Y13" s="147"/>
      <c r="Z13" s="158" t="s">
        <v>312</v>
      </c>
      <c r="AA13" s="147"/>
      <c r="AB13" s="147"/>
      <c r="AC13" s="145"/>
    </row>
    <row r="14" spans="1:27" ht="19.5" customHeight="1" thickBot="1">
      <c r="A14" s="144"/>
      <c r="I14" s="144"/>
      <c r="AA14" s="144"/>
    </row>
    <row r="15" spans="1:29" ht="19.5" customHeight="1" thickBot="1">
      <c r="A15" s="144"/>
      <c r="B15" s="358" t="s">
        <v>195</v>
      </c>
      <c r="C15" s="359"/>
      <c r="D15" s="359"/>
      <c r="E15" s="359"/>
      <c r="F15" s="359"/>
      <c r="G15" s="359"/>
      <c r="H15" s="360"/>
      <c r="I15" s="144"/>
      <c r="L15" s="348" t="s">
        <v>196</v>
      </c>
      <c r="M15" s="349"/>
      <c r="N15" s="349"/>
      <c r="O15" s="349"/>
      <c r="P15" s="349"/>
      <c r="Q15" s="349"/>
      <c r="R15" s="350"/>
      <c r="V15" s="348" t="s">
        <v>197</v>
      </c>
      <c r="W15" s="349"/>
      <c r="X15" s="349"/>
      <c r="Y15" s="349"/>
      <c r="Z15" s="349"/>
      <c r="AA15" s="349"/>
      <c r="AB15" s="350"/>
      <c r="AC15" s="145"/>
    </row>
    <row r="16" spans="1:29" ht="19.5" customHeight="1">
      <c r="A16" s="144"/>
      <c r="B16" s="180" t="s">
        <v>2</v>
      </c>
      <c r="C16" s="181" t="s">
        <v>3</v>
      </c>
      <c r="D16" s="181" t="s">
        <v>4</v>
      </c>
      <c r="E16" s="181" t="s">
        <v>5</v>
      </c>
      <c r="F16" s="181" t="s">
        <v>6</v>
      </c>
      <c r="G16" s="181" t="s">
        <v>7</v>
      </c>
      <c r="H16" s="182" t="s">
        <v>8</v>
      </c>
      <c r="I16" s="144"/>
      <c r="L16" s="180" t="s">
        <v>2</v>
      </c>
      <c r="M16" s="181" t="s">
        <v>3</v>
      </c>
      <c r="N16" s="181" t="s">
        <v>4</v>
      </c>
      <c r="O16" s="181" t="s">
        <v>5</v>
      </c>
      <c r="P16" s="181" t="s">
        <v>6</v>
      </c>
      <c r="Q16" s="181" t="s">
        <v>7</v>
      </c>
      <c r="R16" s="182" t="s">
        <v>8</v>
      </c>
      <c r="V16" s="180" t="s">
        <v>2</v>
      </c>
      <c r="W16" s="181" t="s">
        <v>3</v>
      </c>
      <c r="X16" s="181" t="s">
        <v>4</v>
      </c>
      <c r="Y16" s="181" t="s">
        <v>5</v>
      </c>
      <c r="Z16" s="181" t="s">
        <v>6</v>
      </c>
      <c r="AA16" s="181" t="s">
        <v>7</v>
      </c>
      <c r="AB16" s="182" t="s">
        <v>8</v>
      </c>
      <c r="AC16" s="145"/>
    </row>
    <row r="17" spans="1:29" ht="19.5" customHeight="1">
      <c r="A17" s="144"/>
      <c r="B17" s="183"/>
      <c r="C17" s="184"/>
      <c r="D17" s="184"/>
      <c r="E17" s="184"/>
      <c r="F17" s="184"/>
      <c r="G17" s="191">
        <v>1</v>
      </c>
      <c r="H17" s="187">
        <v>2</v>
      </c>
      <c r="I17" s="145">
        <v>12</v>
      </c>
      <c r="L17" s="183"/>
      <c r="M17" s="230">
        <v>1</v>
      </c>
      <c r="N17" s="186">
        <v>2</v>
      </c>
      <c r="O17" s="186">
        <v>3</v>
      </c>
      <c r="P17" s="186">
        <v>4</v>
      </c>
      <c r="Q17" s="186">
        <v>5</v>
      </c>
      <c r="R17" s="186">
        <v>6</v>
      </c>
      <c r="S17" s="145">
        <v>1</v>
      </c>
      <c r="V17" s="183"/>
      <c r="W17" s="184"/>
      <c r="X17" s="184"/>
      <c r="Y17" s="186">
        <v>1</v>
      </c>
      <c r="Z17" s="186">
        <v>2</v>
      </c>
      <c r="AA17" s="186">
        <v>3</v>
      </c>
      <c r="AB17" s="188">
        <v>4</v>
      </c>
      <c r="AC17" s="145">
        <v>5</v>
      </c>
    </row>
    <row r="18" spans="1:29" ht="19.5" customHeight="1">
      <c r="A18" s="144"/>
      <c r="B18" s="189">
        <v>3</v>
      </c>
      <c r="C18" s="201">
        <v>4</v>
      </c>
      <c r="D18" s="201">
        <v>5</v>
      </c>
      <c r="E18" s="201">
        <v>6</v>
      </c>
      <c r="F18" s="201">
        <v>7</v>
      </c>
      <c r="G18" s="201">
        <v>8</v>
      </c>
      <c r="H18" s="202">
        <v>9</v>
      </c>
      <c r="I18" s="145"/>
      <c r="L18" s="189">
        <v>7</v>
      </c>
      <c r="M18" s="186">
        <v>8</v>
      </c>
      <c r="N18" s="186">
        <v>9</v>
      </c>
      <c r="O18" s="186">
        <v>10</v>
      </c>
      <c r="P18" s="191">
        <v>11</v>
      </c>
      <c r="Q18" s="190">
        <v>12</v>
      </c>
      <c r="R18" s="187">
        <v>13</v>
      </c>
      <c r="S18" s="145">
        <v>2</v>
      </c>
      <c r="V18" s="189">
        <v>5</v>
      </c>
      <c r="W18" s="186">
        <v>6</v>
      </c>
      <c r="X18" s="186">
        <v>7</v>
      </c>
      <c r="Y18" s="186">
        <v>8</v>
      </c>
      <c r="Z18" s="191">
        <v>9</v>
      </c>
      <c r="AA18" s="190">
        <v>10</v>
      </c>
      <c r="AB18" s="187">
        <v>11</v>
      </c>
      <c r="AC18" s="145">
        <v>6</v>
      </c>
    </row>
    <row r="19" spans="1:29" ht="19.5" customHeight="1">
      <c r="A19" s="144"/>
      <c r="B19" s="189">
        <v>10</v>
      </c>
      <c r="C19" s="201">
        <v>11</v>
      </c>
      <c r="D19" s="201">
        <v>12</v>
      </c>
      <c r="E19" s="201">
        <v>13</v>
      </c>
      <c r="F19" s="201">
        <v>14</v>
      </c>
      <c r="G19" s="231">
        <v>15</v>
      </c>
      <c r="H19" s="200">
        <v>16</v>
      </c>
      <c r="I19" s="145"/>
      <c r="L19" s="189">
        <v>14</v>
      </c>
      <c r="M19" s="186">
        <v>15</v>
      </c>
      <c r="N19" s="186">
        <v>16</v>
      </c>
      <c r="O19" s="186">
        <v>17</v>
      </c>
      <c r="P19" s="186">
        <v>18</v>
      </c>
      <c r="Q19" s="186">
        <v>19</v>
      </c>
      <c r="R19" s="188">
        <v>20</v>
      </c>
      <c r="S19" s="145">
        <v>3</v>
      </c>
      <c r="V19" s="189">
        <v>12</v>
      </c>
      <c r="W19" s="186">
        <v>13</v>
      </c>
      <c r="X19" s="186">
        <v>14</v>
      </c>
      <c r="Y19" s="186">
        <v>15</v>
      </c>
      <c r="Z19" s="186">
        <v>16</v>
      </c>
      <c r="AA19" s="186">
        <v>17</v>
      </c>
      <c r="AB19" s="188">
        <v>18</v>
      </c>
      <c r="AC19" s="145">
        <v>7</v>
      </c>
    </row>
    <row r="20" spans="1:29" ht="19.5" customHeight="1">
      <c r="A20" s="144"/>
      <c r="B20" s="189">
        <v>17</v>
      </c>
      <c r="C20" s="203">
        <v>18</v>
      </c>
      <c r="D20" s="203">
        <v>19</v>
      </c>
      <c r="E20" s="203">
        <v>20</v>
      </c>
      <c r="F20" s="203">
        <v>21</v>
      </c>
      <c r="G20" s="203">
        <v>22</v>
      </c>
      <c r="H20" s="200">
        <v>23</v>
      </c>
      <c r="I20" s="145"/>
      <c r="L20" s="189">
        <v>21</v>
      </c>
      <c r="M20" s="186">
        <v>22</v>
      </c>
      <c r="N20" s="186">
        <v>23</v>
      </c>
      <c r="O20" s="186">
        <v>24</v>
      </c>
      <c r="P20" s="186">
        <v>25</v>
      </c>
      <c r="Q20" s="186">
        <v>26</v>
      </c>
      <c r="R20" s="188">
        <v>27</v>
      </c>
      <c r="S20" s="145">
        <v>4</v>
      </c>
      <c r="V20" s="189">
        <v>19</v>
      </c>
      <c r="W20" s="186">
        <v>20</v>
      </c>
      <c r="X20" s="186">
        <v>21</v>
      </c>
      <c r="Y20" s="186">
        <v>22</v>
      </c>
      <c r="Z20" s="186">
        <v>23</v>
      </c>
      <c r="AA20" s="186">
        <v>24</v>
      </c>
      <c r="AB20" s="188">
        <v>25</v>
      </c>
      <c r="AC20" s="145">
        <v>8</v>
      </c>
    </row>
    <row r="21" spans="1:29" ht="19.5" customHeight="1" thickBot="1">
      <c r="A21" s="144"/>
      <c r="B21" s="189">
        <v>24</v>
      </c>
      <c r="C21" s="203">
        <v>25</v>
      </c>
      <c r="D21" s="203">
        <v>26</v>
      </c>
      <c r="E21" s="203">
        <v>27</v>
      </c>
      <c r="F21" s="203">
        <v>28</v>
      </c>
      <c r="G21" s="203">
        <v>29</v>
      </c>
      <c r="H21" s="200">
        <v>30</v>
      </c>
      <c r="I21" s="145"/>
      <c r="L21" s="192">
        <v>28</v>
      </c>
      <c r="M21" s="193">
        <v>29</v>
      </c>
      <c r="N21" s="193">
        <v>30</v>
      </c>
      <c r="O21" s="194"/>
      <c r="P21" s="194"/>
      <c r="Q21" s="194"/>
      <c r="R21" s="195"/>
      <c r="S21" s="145">
        <v>5</v>
      </c>
      <c r="V21" s="192">
        <v>26</v>
      </c>
      <c r="W21" s="193">
        <v>27</v>
      </c>
      <c r="X21" s="193">
        <v>28</v>
      </c>
      <c r="Y21" s="193">
        <v>29</v>
      </c>
      <c r="Z21" s="193">
        <v>30</v>
      </c>
      <c r="AA21" s="193">
        <v>31</v>
      </c>
      <c r="AB21" s="195"/>
      <c r="AC21" s="145">
        <v>9</v>
      </c>
    </row>
    <row r="22" spans="1:29" ht="18.75" customHeight="1" thickBot="1">
      <c r="A22" s="144"/>
      <c r="B22" s="192">
        <v>31</v>
      </c>
      <c r="C22" s="228"/>
      <c r="D22" s="228"/>
      <c r="E22" s="228"/>
      <c r="F22" s="228"/>
      <c r="G22" s="228"/>
      <c r="H22" s="229"/>
      <c r="I22" s="144"/>
      <c r="L22" s="160" t="s">
        <v>315</v>
      </c>
      <c r="M22"/>
      <c r="N22"/>
      <c r="O22"/>
      <c r="P22"/>
      <c r="Q22"/>
      <c r="R22"/>
      <c r="S22" s="145"/>
      <c r="V22" s="160" t="s">
        <v>314</v>
      </c>
      <c r="W22" s="145"/>
      <c r="X22" s="145"/>
      <c r="Y22" s="145"/>
      <c r="Z22" s="145"/>
      <c r="AA22" s="145"/>
      <c r="AB22" s="145"/>
      <c r="AC22" s="145"/>
    </row>
    <row r="23" spans="1:29" ht="15.75" customHeight="1">
      <c r="A23" s="144"/>
      <c r="B23" s="160" t="s">
        <v>313</v>
      </c>
      <c r="F23" s="160" t="s">
        <v>316</v>
      </c>
      <c r="I23" s="144"/>
      <c r="L23" s="160"/>
      <c r="AA23" s="144"/>
      <c r="AB23" s="144"/>
      <c r="AC23" s="144"/>
    </row>
    <row r="24" spans="1:29" ht="19.5" customHeight="1" thickBot="1">
      <c r="A24" s="144"/>
      <c r="I24" s="144"/>
      <c r="AA24" s="144"/>
      <c r="AB24" s="144"/>
      <c r="AC24" s="144"/>
    </row>
    <row r="25" spans="1:29" ht="19.5" customHeight="1" thickBot="1">
      <c r="A25" s="144"/>
      <c r="B25" s="348" t="s">
        <v>198</v>
      </c>
      <c r="C25" s="349"/>
      <c r="D25" s="349"/>
      <c r="E25" s="349"/>
      <c r="F25" s="349"/>
      <c r="G25" s="349"/>
      <c r="H25" s="350"/>
      <c r="I25" s="145"/>
      <c r="L25" s="348" t="s">
        <v>199</v>
      </c>
      <c r="M25" s="349"/>
      <c r="N25" s="349"/>
      <c r="O25" s="349"/>
      <c r="P25" s="349"/>
      <c r="Q25" s="349"/>
      <c r="R25" s="350"/>
      <c r="V25" s="348" t="s">
        <v>200</v>
      </c>
      <c r="W25" s="349"/>
      <c r="X25" s="349"/>
      <c r="Y25" s="349"/>
      <c r="Z25" s="349"/>
      <c r="AA25" s="349"/>
      <c r="AB25" s="350"/>
      <c r="AC25" s="144"/>
    </row>
    <row r="26" spans="1:29" ht="19.5" customHeight="1">
      <c r="A26" s="144"/>
      <c r="B26" s="180" t="s">
        <v>2</v>
      </c>
      <c r="C26" s="181" t="s">
        <v>3</v>
      </c>
      <c r="D26" s="181" t="s">
        <v>4</v>
      </c>
      <c r="E26" s="181" t="s">
        <v>5</v>
      </c>
      <c r="F26" s="181" t="s">
        <v>6</v>
      </c>
      <c r="G26" s="181" t="s">
        <v>7</v>
      </c>
      <c r="H26" s="182" t="s">
        <v>8</v>
      </c>
      <c r="I26" s="145"/>
      <c r="L26" s="180" t="s">
        <v>2</v>
      </c>
      <c r="M26" s="181" t="s">
        <v>3</v>
      </c>
      <c r="N26" s="181" t="s">
        <v>4</v>
      </c>
      <c r="O26" s="181" t="s">
        <v>5</v>
      </c>
      <c r="P26" s="181" t="s">
        <v>6</v>
      </c>
      <c r="Q26" s="181" t="s">
        <v>7</v>
      </c>
      <c r="R26" s="182" t="s">
        <v>8</v>
      </c>
      <c r="V26" s="180" t="s">
        <v>2</v>
      </c>
      <c r="W26" s="181" t="s">
        <v>3</v>
      </c>
      <c r="X26" s="181" t="s">
        <v>4</v>
      </c>
      <c r="Y26" s="181" t="s">
        <v>5</v>
      </c>
      <c r="Z26" s="181" t="s">
        <v>6</v>
      </c>
      <c r="AA26" s="181" t="s">
        <v>7</v>
      </c>
      <c r="AB26" s="182" t="s">
        <v>8</v>
      </c>
      <c r="AC26" s="144"/>
    </row>
    <row r="27" spans="1:29" ht="19.5" customHeight="1">
      <c r="A27" s="144"/>
      <c r="B27" s="183"/>
      <c r="C27" s="184"/>
      <c r="D27" s="184"/>
      <c r="E27" s="184"/>
      <c r="F27" s="184"/>
      <c r="G27" s="184"/>
      <c r="H27" s="188">
        <v>1</v>
      </c>
      <c r="I27" s="145">
        <v>9</v>
      </c>
      <c r="L27" s="183"/>
      <c r="M27" s="201">
        <v>1</v>
      </c>
      <c r="N27" s="201">
        <v>2</v>
      </c>
      <c r="O27" s="231">
        <v>3</v>
      </c>
      <c r="P27" s="203">
        <v>4</v>
      </c>
      <c r="Q27" s="203">
        <v>5</v>
      </c>
      <c r="R27" s="203">
        <v>6</v>
      </c>
      <c r="S27" s="145"/>
      <c r="V27" s="183"/>
      <c r="W27" s="184"/>
      <c r="X27" s="184"/>
      <c r="Y27" s="186">
        <v>1</v>
      </c>
      <c r="Z27" s="186">
        <v>2</v>
      </c>
      <c r="AA27" s="186">
        <v>3</v>
      </c>
      <c r="AB27" s="188">
        <v>4</v>
      </c>
      <c r="AC27" s="145">
        <v>2</v>
      </c>
    </row>
    <row r="28" spans="1:29" ht="19.5" customHeight="1">
      <c r="A28" s="144"/>
      <c r="B28" s="189">
        <v>2</v>
      </c>
      <c r="C28" s="186">
        <v>3</v>
      </c>
      <c r="D28" s="186">
        <v>4</v>
      </c>
      <c r="E28" s="186">
        <v>5</v>
      </c>
      <c r="F28" s="186">
        <v>6</v>
      </c>
      <c r="G28" s="186">
        <v>7</v>
      </c>
      <c r="H28" s="188">
        <v>8</v>
      </c>
      <c r="I28" s="145">
        <v>10</v>
      </c>
      <c r="L28" s="189">
        <v>7</v>
      </c>
      <c r="M28" s="203">
        <v>8</v>
      </c>
      <c r="N28" s="203">
        <v>9</v>
      </c>
      <c r="O28" s="203">
        <v>10</v>
      </c>
      <c r="P28" s="203">
        <v>11</v>
      </c>
      <c r="Q28" s="203">
        <v>12</v>
      </c>
      <c r="R28" s="203">
        <v>13</v>
      </c>
      <c r="S28" s="145"/>
      <c r="V28" s="189">
        <v>5</v>
      </c>
      <c r="W28" s="184">
        <v>6</v>
      </c>
      <c r="X28" s="184">
        <v>7</v>
      </c>
      <c r="Y28" s="186">
        <v>8</v>
      </c>
      <c r="Z28" s="186">
        <v>9</v>
      </c>
      <c r="AA28" s="186">
        <v>10</v>
      </c>
      <c r="AB28" s="188">
        <v>11</v>
      </c>
      <c r="AC28" s="145">
        <v>3</v>
      </c>
    </row>
    <row r="29" spans="1:29" ht="19.5" customHeight="1">
      <c r="A29" s="144"/>
      <c r="B29" s="189">
        <v>9</v>
      </c>
      <c r="C29" s="186">
        <v>10</v>
      </c>
      <c r="D29" s="186">
        <v>11</v>
      </c>
      <c r="E29" s="186">
        <v>12</v>
      </c>
      <c r="F29" s="186">
        <v>13</v>
      </c>
      <c r="G29" s="186">
        <v>14</v>
      </c>
      <c r="H29" s="188">
        <v>15</v>
      </c>
      <c r="I29" s="145">
        <v>11</v>
      </c>
      <c r="L29" s="189">
        <v>14</v>
      </c>
      <c r="M29" s="203">
        <v>15</v>
      </c>
      <c r="N29" s="203">
        <v>16</v>
      </c>
      <c r="O29" s="203">
        <v>17</v>
      </c>
      <c r="P29" s="203">
        <v>18</v>
      </c>
      <c r="Q29" s="203">
        <v>19</v>
      </c>
      <c r="R29" s="203">
        <v>20</v>
      </c>
      <c r="S29" s="145"/>
      <c r="V29" s="189">
        <v>12</v>
      </c>
      <c r="W29" s="186">
        <v>13</v>
      </c>
      <c r="X29" s="186">
        <v>14</v>
      </c>
      <c r="Y29" s="186">
        <v>15</v>
      </c>
      <c r="Z29" s="186">
        <v>16</v>
      </c>
      <c r="AA29" s="186">
        <v>17</v>
      </c>
      <c r="AB29" s="188">
        <v>18</v>
      </c>
      <c r="AC29" s="145">
        <v>4</v>
      </c>
    </row>
    <row r="30" spans="1:29" ht="19.5" customHeight="1">
      <c r="A30" s="144"/>
      <c r="B30" s="189">
        <v>16</v>
      </c>
      <c r="C30" s="186">
        <v>17</v>
      </c>
      <c r="D30" s="186">
        <v>18</v>
      </c>
      <c r="E30" s="186">
        <v>19</v>
      </c>
      <c r="F30" s="191">
        <v>20</v>
      </c>
      <c r="G30" s="190">
        <v>21</v>
      </c>
      <c r="H30" s="187">
        <v>22</v>
      </c>
      <c r="I30" s="145">
        <v>12</v>
      </c>
      <c r="L30" s="189">
        <v>21</v>
      </c>
      <c r="M30" s="230">
        <v>22</v>
      </c>
      <c r="N30" s="186">
        <v>23</v>
      </c>
      <c r="O30" s="186">
        <v>24</v>
      </c>
      <c r="P30" s="186">
        <v>25</v>
      </c>
      <c r="Q30" s="186">
        <v>26</v>
      </c>
      <c r="R30" s="188">
        <v>27</v>
      </c>
      <c r="S30" s="145">
        <v>1</v>
      </c>
      <c r="V30" s="189">
        <v>19</v>
      </c>
      <c r="W30" s="186">
        <v>20</v>
      </c>
      <c r="X30" s="186">
        <v>21</v>
      </c>
      <c r="Y30" s="186">
        <v>22</v>
      </c>
      <c r="Z30" s="186">
        <v>23</v>
      </c>
      <c r="AA30" s="186">
        <v>24</v>
      </c>
      <c r="AB30" s="188">
        <v>25</v>
      </c>
      <c r="AC30" s="145">
        <v>5</v>
      </c>
    </row>
    <row r="31" spans="1:29" ht="19.5" customHeight="1" thickBot="1">
      <c r="A31" s="144"/>
      <c r="B31" s="189">
        <v>23</v>
      </c>
      <c r="C31" s="201">
        <v>24</v>
      </c>
      <c r="D31" s="201">
        <v>25</v>
      </c>
      <c r="E31" s="201">
        <v>26</v>
      </c>
      <c r="F31" s="201">
        <v>27</v>
      </c>
      <c r="G31" s="201">
        <v>28</v>
      </c>
      <c r="H31" s="201">
        <v>29</v>
      </c>
      <c r="I31" s="145"/>
      <c r="L31" s="192">
        <v>28</v>
      </c>
      <c r="M31" s="193">
        <v>29</v>
      </c>
      <c r="N31" s="193">
        <v>30</v>
      </c>
      <c r="O31" s="197"/>
      <c r="P31" s="197"/>
      <c r="Q31" s="194"/>
      <c r="R31" s="195"/>
      <c r="S31" s="145">
        <v>2</v>
      </c>
      <c r="V31" s="192">
        <v>26</v>
      </c>
      <c r="W31" s="227">
        <v>27</v>
      </c>
      <c r="X31" s="206">
        <v>28</v>
      </c>
      <c r="Y31" s="193">
        <v>29</v>
      </c>
      <c r="Z31" s="193">
        <v>30</v>
      </c>
      <c r="AA31" s="193">
        <v>31</v>
      </c>
      <c r="AB31" s="195"/>
      <c r="AC31" s="145">
        <v>6</v>
      </c>
    </row>
    <row r="32" spans="1:29" ht="19.5" customHeight="1" thickBot="1">
      <c r="A32" s="144"/>
      <c r="B32" s="192">
        <v>31</v>
      </c>
      <c r="C32" s="228"/>
      <c r="D32" s="228"/>
      <c r="E32" s="228"/>
      <c r="F32" s="228"/>
      <c r="G32" s="228"/>
      <c r="H32" s="229"/>
      <c r="I32" s="145"/>
      <c r="L32" s="160" t="s">
        <v>318</v>
      </c>
      <c r="M32" s="150"/>
      <c r="N32" s="150"/>
      <c r="V32" s="158" t="s">
        <v>317</v>
      </c>
      <c r="W32" s="149"/>
      <c r="X32" s="149"/>
      <c r="Y32" s="149"/>
      <c r="Z32" s="149"/>
      <c r="AA32" s="149"/>
      <c r="AB32" s="145"/>
      <c r="AC32" s="145"/>
    </row>
    <row r="33" spans="1:29" ht="19.5" customHeight="1">
      <c r="A33" s="144"/>
      <c r="B33" s="159" t="s">
        <v>251</v>
      </c>
      <c r="C33" s="160"/>
      <c r="I33" s="148"/>
      <c r="L33" s="160"/>
      <c r="M33" s="150"/>
      <c r="N33" s="150"/>
      <c r="V33" s="158"/>
      <c r="W33" s="150"/>
      <c r="X33" s="150"/>
      <c r="Y33" s="150"/>
      <c r="Z33" s="150"/>
      <c r="AA33" s="150"/>
      <c r="AB33" s="144"/>
      <c r="AC33" s="144"/>
    </row>
    <row r="34" spans="1:29" ht="19.5" customHeight="1" thickBot="1">
      <c r="A34" s="144"/>
      <c r="I34" s="148"/>
      <c r="AA34" s="144"/>
      <c r="AB34" s="144"/>
      <c r="AC34" s="144"/>
    </row>
    <row r="35" spans="1:29" ht="19.5" customHeight="1" thickBot="1">
      <c r="A35" s="144"/>
      <c r="B35" s="348" t="s">
        <v>201</v>
      </c>
      <c r="C35" s="349"/>
      <c r="D35" s="349"/>
      <c r="E35" s="349"/>
      <c r="F35" s="349"/>
      <c r="G35" s="349"/>
      <c r="H35" s="350"/>
      <c r="I35" s="148"/>
      <c r="L35" s="348" t="s">
        <v>202</v>
      </c>
      <c r="M35" s="349"/>
      <c r="N35" s="349"/>
      <c r="O35" s="349"/>
      <c r="P35" s="349"/>
      <c r="Q35" s="349"/>
      <c r="R35" s="350"/>
      <c r="V35" s="365"/>
      <c r="W35" s="366"/>
      <c r="X35" s="366"/>
      <c r="Y35" s="366"/>
      <c r="Z35" s="366"/>
      <c r="AA35" s="366"/>
      <c r="AB35" s="366"/>
      <c r="AC35" s="144"/>
    </row>
    <row r="36" spans="1:29" ht="19.5" customHeight="1">
      <c r="A36" s="144"/>
      <c r="B36" s="180" t="s">
        <v>2</v>
      </c>
      <c r="C36" s="181" t="s">
        <v>3</v>
      </c>
      <c r="D36" s="181" t="s">
        <v>4</v>
      </c>
      <c r="E36" s="181" t="s">
        <v>5</v>
      </c>
      <c r="F36" s="181" t="s">
        <v>6</v>
      </c>
      <c r="G36" s="181" t="s">
        <v>7</v>
      </c>
      <c r="H36" s="182" t="s">
        <v>8</v>
      </c>
      <c r="I36" s="148"/>
      <c r="L36" s="204" t="s">
        <v>2</v>
      </c>
      <c r="M36" s="204" t="s">
        <v>3</v>
      </c>
      <c r="N36" s="204" t="s">
        <v>4</v>
      </c>
      <c r="O36" s="204" t="s">
        <v>5</v>
      </c>
      <c r="P36" s="204" t="s">
        <v>6</v>
      </c>
      <c r="Q36" s="204" t="s">
        <v>7</v>
      </c>
      <c r="R36" s="204" t="s">
        <v>8</v>
      </c>
      <c r="V36" s="199"/>
      <c r="W36" s="199"/>
      <c r="X36" s="199"/>
      <c r="Y36" s="199"/>
      <c r="Z36" s="199"/>
      <c r="AA36" s="199"/>
      <c r="AB36" s="199"/>
      <c r="AC36" s="144"/>
    </row>
    <row r="37" spans="1:29" ht="19.5" customHeight="1">
      <c r="A37" s="144"/>
      <c r="B37" s="183"/>
      <c r="C37" s="184"/>
      <c r="D37" s="184"/>
      <c r="E37" s="184"/>
      <c r="F37" s="184"/>
      <c r="G37" s="184"/>
      <c r="H37" s="188">
        <v>1</v>
      </c>
      <c r="I37" s="145">
        <v>6</v>
      </c>
      <c r="L37" s="184"/>
      <c r="M37" s="186">
        <v>1</v>
      </c>
      <c r="N37" s="186">
        <v>2</v>
      </c>
      <c r="O37" s="186">
        <v>3</v>
      </c>
      <c r="P37" s="186">
        <v>4</v>
      </c>
      <c r="Q37" s="186">
        <v>5</v>
      </c>
      <c r="R37" s="186">
        <v>6</v>
      </c>
      <c r="S37" s="145">
        <v>11</v>
      </c>
      <c r="V37" s="199"/>
      <c r="W37" s="199"/>
      <c r="X37" s="199"/>
      <c r="Y37" s="199"/>
      <c r="Z37" s="199"/>
      <c r="AA37" s="199"/>
      <c r="AB37" s="199"/>
      <c r="AC37" s="144"/>
    </row>
    <row r="38" spans="1:29" ht="19.5" customHeight="1">
      <c r="A38" s="144"/>
      <c r="B38" s="189">
        <v>2</v>
      </c>
      <c r="C38" s="186">
        <v>3</v>
      </c>
      <c r="D38" s="186">
        <v>4</v>
      </c>
      <c r="E38" s="186">
        <v>5</v>
      </c>
      <c r="F38" s="186">
        <v>6</v>
      </c>
      <c r="G38" s="186">
        <v>7</v>
      </c>
      <c r="H38" s="188">
        <v>8</v>
      </c>
      <c r="I38" s="145">
        <v>7</v>
      </c>
      <c r="L38" s="226">
        <v>7</v>
      </c>
      <c r="M38" s="186">
        <v>8</v>
      </c>
      <c r="N38" s="186">
        <v>9</v>
      </c>
      <c r="O38" s="186">
        <v>10</v>
      </c>
      <c r="P38" s="186">
        <v>11</v>
      </c>
      <c r="Q38" s="186">
        <v>12</v>
      </c>
      <c r="R38" s="186">
        <v>13</v>
      </c>
      <c r="S38" s="145">
        <v>12</v>
      </c>
      <c r="V38" s="232"/>
      <c r="W38" s="199"/>
      <c r="X38" s="199"/>
      <c r="Y38" s="199"/>
      <c r="Z38" s="199"/>
      <c r="AA38" s="199"/>
      <c r="AB38" s="199"/>
      <c r="AC38" s="144"/>
    </row>
    <row r="39" spans="1:29" ht="19.5" customHeight="1">
      <c r="A39" s="144"/>
      <c r="B39" s="189">
        <v>9</v>
      </c>
      <c r="C39" s="186">
        <v>10</v>
      </c>
      <c r="D39" s="186">
        <v>11</v>
      </c>
      <c r="E39" s="186">
        <v>12</v>
      </c>
      <c r="F39" s="186">
        <v>13</v>
      </c>
      <c r="G39" s="186">
        <v>14</v>
      </c>
      <c r="H39" s="205">
        <v>15</v>
      </c>
      <c r="I39" s="145">
        <v>8</v>
      </c>
      <c r="L39" s="226">
        <v>14</v>
      </c>
      <c r="M39" s="201">
        <v>15</v>
      </c>
      <c r="N39" s="201">
        <v>16</v>
      </c>
      <c r="O39" s="201">
        <v>17</v>
      </c>
      <c r="P39" s="231">
        <v>18</v>
      </c>
      <c r="Q39" s="215">
        <v>19</v>
      </c>
      <c r="R39" s="215">
        <v>20</v>
      </c>
      <c r="S39" s="145"/>
      <c r="V39" s="232"/>
      <c r="W39" s="199"/>
      <c r="X39" s="199"/>
      <c r="Y39" s="199"/>
      <c r="Z39" s="199"/>
      <c r="AA39" s="199"/>
      <c r="AB39" s="199"/>
      <c r="AC39" s="144"/>
    </row>
    <row r="40" spans="1:29" ht="19.5" customHeight="1">
      <c r="A40" s="144"/>
      <c r="B40" s="189">
        <v>16</v>
      </c>
      <c r="C40" s="186">
        <v>17</v>
      </c>
      <c r="D40" s="186">
        <v>18</v>
      </c>
      <c r="E40" s="186">
        <v>19</v>
      </c>
      <c r="F40" s="191">
        <v>20</v>
      </c>
      <c r="G40" s="190">
        <v>21</v>
      </c>
      <c r="H40" s="187">
        <v>22</v>
      </c>
      <c r="I40" s="145">
        <v>9</v>
      </c>
      <c r="L40" s="226">
        <v>21</v>
      </c>
      <c r="M40" s="215">
        <v>22</v>
      </c>
      <c r="N40" s="215">
        <v>23</v>
      </c>
      <c r="O40" s="215">
        <v>24</v>
      </c>
      <c r="P40" s="215">
        <v>25</v>
      </c>
      <c r="Q40" s="215">
        <v>26</v>
      </c>
      <c r="R40" s="215">
        <v>27</v>
      </c>
      <c r="S40" s="148"/>
      <c r="V40" s="232"/>
      <c r="W40" s="199"/>
      <c r="X40" s="199"/>
      <c r="Y40" s="199"/>
      <c r="Z40" s="199"/>
      <c r="AA40" s="199"/>
      <c r="AB40" s="199"/>
      <c r="AC40" s="144"/>
    </row>
    <row r="41" spans="1:28" ht="19.5" customHeight="1">
      <c r="A41" s="144"/>
      <c r="B41" s="189">
        <v>23</v>
      </c>
      <c r="C41" s="186">
        <v>24</v>
      </c>
      <c r="D41" s="186">
        <v>25</v>
      </c>
      <c r="E41" s="186">
        <v>26</v>
      </c>
      <c r="F41" s="186">
        <v>27</v>
      </c>
      <c r="G41" s="186">
        <v>28</v>
      </c>
      <c r="H41" s="188">
        <v>29</v>
      </c>
      <c r="I41" s="145">
        <v>10</v>
      </c>
      <c r="L41" s="226">
        <v>28</v>
      </c>
      <c r="M41" s="215">
        <v>29</v>
      </c>
      <c r="N41" s="215">
        <v>30</v>
      </c>
      <c r="O41" s="215">
        <v>31</v>
      </c>
      <c r="P41" s="215"/>
      <c r="Q41" s="184"/>
      <c r="R41" s="184"/>
      <c r="S41" s="148"/>
      <c r="V41" s="232"/>
      <c r="W41" s="199"/>
      <c r="X41" s="199"/>
      <c r="Y41" s="199"/>
      <c r="Z41" s="199"/>
      <c r="AA41" s="199"/>
      <c r="AB41" s="199"/>
    </row>
    <row r="42" spans="1:22" ht="19.5" customHeight="1" thickBot="1">
      <c r="A42" s="144"/>
      <c r="B42" s="192">
        <v>30</v>
      </c>
      <c r="C42" s="197"/>
      <c r="D42" s="197"/>
      <c r="E42" s="197"/>
      <c r="F42" s="197"/>
      <c r="G42" s="197"/>
      <c r="H42" s="198"/>
      <c r="I42" s="145">
        <v>11</v>
      </c>
      <c r="L42" s="158"/>
      <c r="M42" s="145"/>
      <c r="N42" s="145"/>
      <c r="O42" s="145"/>
      <c r="P42" s="145"/>
      <c r="Q42" s="145"/>
      <c r="R42" s="145"/>
      <c r="V42" s="158"/>
    </row>
    <row r="43" spans="1:26" ht="19.5" customHeight="1">
      <c r="A43" s="144"/>
      <c r="B43" s="160" t="s">
        <v>188</v>
      </c>
      <c r="L43" s="158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</row>
    <row r="44" spans="1:26" ht="18" customHeight="1">
      <c r="A44" s="144"/>
      <c r="B44" s="160" t="s">
        <v>319</v>
      </c>
      <c r="J44" s="145"/>
      <c r="K44" s="145"/>
      <c r="L44" s="145"/>
      <c r="M44" s="145"/>
      <c r="N44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</row>
    <row r="45" spans="1:26" ht="15">
      <c r="A45" s="144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</row>
    <row r="46" spans="1:30" ht="15">
      <c r="A46" s="144"/>
      <c r="J46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D46" s="146"/>
    </row>
    <row r="47" spans="1:30" ht="18.75" customHeight="1">
      <c r="A47" s="144"/>
      <c r="E47" s="154"/>
      <c r="F47" s="364" t="s">
        <v>162</v>
      </c>
      <c r="G47" s="364"/>
      <c r="J47"/>
      <c r="N47" s="157"/>
      <c r="O47" s="156" t="s">
        <v>163</v>
      </c>
      <c r="P47" s="156"/>
      <c r="X47" s="155"/>
      <c r="Y47" s="156" t="s">
        <v>164</v>
      </c>
      <c r="Z47"/>
      <c r="AA47" s="144"/>
      <c r="AD47" s="146"/>
    </row>
    <row r="48" spans="1:30" ht="18.75" customHeight="1" thickBot="1">
      <c r="A48" s="144"/>
      <c r="J48"/>
      <c r="AA48" s="144"/>
      <c r="AD48" s="146"/>
    </row>
    <row r="49" spans="1:30" ht="18.75" customHeight="1" thickBot="1">
      <c r="A49" s="144"/>
      <c r="E49" s="347" t="s">
        <v>189</v>
      </c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8"/>
      <c r="Z49" s="298"/>
      <c r="AA49" s="298"/>
      <c r="AB49" s="299"/>
      <c r="AD49" s="146"/>
    </row>
    <row r="50" spans="1:30" ht="18.75" customHeight="1" thickBot="1">
      <c r="A50" s="144"/>
      <c r="E50" s="347" t="s">
        <v>253</v>
      </c>
      <c r="F50" s="298"/>
      <c r="G50" s="298"/>
      <c r="H50" s="298"/>
      <c r="I50" s="298"/>
      <c r="J50" s="298"/>
      <c r="K50" s="298"/>
      <c r="L50" s="299"/>
      <c r="M50" s="347" t="s">
        <v>254</v>
      </c>
      <c r="N50" s="298"/>
      <c r="O50" s="298"/>
      <c r="P50" s="298"/>
      <c r="Q50" s="298"/>
      <c r="R50" s="298"/>
      <c r="S50" s="298"/>
      <c r="T50" s="299"/>
      <c r="U50" s="347" t="s">
        <v>255</v>
      </c>
      <c r="V50" s="298"/>
      <c r="W50" s="298"/>
      <c r="X50" s="298"/>
      <c r="Y50" s="298"/>
      <c r="Z50" s="298"/>
      <c r="AA50" s="298"/>
      <c r="AB50" s="299"/>
      <c r="AD50" s="146"/>
    </row>
    <row r="51" spans="1:30" ht="18.75" customHeight="1" thickBot="1">
      <c r="A51" s="144"/>
      <c r="E51" s="351" t="s">
        <v>190</v>
      </c>
      <c r="F51" s="254"/>
      <c r="G51" s="254"/>
      <c r="H51" s="254"/>
      <c r="I51" s="352"/>
      <c r="J51" s="253" t="s">
        <v>191</v>
      </c>
      <c r="K51" s="254"/>
      <c r="L51" s="255"/>
      <c r="M51" s="351" t="s">
        <v>190</v>
      </c>
      <c r="N51" s="254"/>
      <c r="O51" s="254"/>
      <c r="P51" s="254"/>
      <c r="Q51" s="352"/>
      <c r="R51" s="253" t="s">
        <v>191</v>
      </c>
      <c r="S51" s="254"/>
      <c r="T51" s="255"/>
      <c r="U51" s="351" t="s">
        <v>190</v>
      </c>
      <c r="V51" s="254"/>
      <c r="W51" s="254"/>
      <c r="X51" s="254"/>
      <c r="Y51" s="352"/>
      <c r="Z51" s="253" t="s">
        <v>191</v>
      </c>
      <c r="AA51" s="254"/>
      <c r="AB51" s="255"/>
      <c r="AD51" s="146"/>
    </row>
    <row r="52" spans="1:30" ht="18.75" customHeight="1">
      <c r="A52" s="144"/>
      <c r="E52" s="353"/>
      <c r="F52" s="354"/>
      <c r="G52" s="354"/>
      <c r="H52" s="354"/>
      <c r="I52" s="355"/>
      <c r="J52" s="356"/>
      <c r="K52" s="354"/>
      <c r="L52" s="357"/>
      <c r="M52" s="344">
        <v>41791</v>
      </c>
      <c r="N52" s="345"/>
      <c r="O52" s="345"/>
      <c r="P52" s="345"/>
      <c r="Q52" s="346"/>
      <c r="R52" s="341">
        <v>6</v>
      </c>
      <c r="S52" s="342"/>
      <c r="T52" s="343"/>
      <c r="U52" s="344">
        <v>41883</v>
      </c>
      <c r="V52" s="345"/>
      <c r="W52" s="345"/>
      <c r="X52" s="345"/>
      <c r="Y52" s="346"/>
      <c r="Z52" s="361">
        <v>2</v>
      </c>
      <c r="AA52" s="362"/>
      <c r="AB52" s="363"/>
      <c r="AD52" s="146"/>
    </row>
    <row r="53" spans="1:30" ht="18.75" customHeight="1">
      <c r="A53" s="144"/>
      <c r="E53" s="344">
        <v>41699</v>
      </c>
      <c r="F53" s="345"/>
      <c r="G53" s="345"/>
      <c r="H53" s="345"/>
      <c r="I53" s="346"/>
      <c r="J53" s="286">
        <v>19</v>
      </c>
      <c r="K53" s="287"/>
      <c r="L53" s="288"/>
      <c r="M53" s="289">
        <v>41821</v>
      </c>
      <c r="N53" s="290"/>
      <c r="O53" s="290"/>
      <c r="P53" s="290"/>
      <c r="Q53" s="291"/>
      <c r="R53" s="286">
        <v>26</v>
      </c>
      <c r="S53" s="287"/>
      <c r="T53" s="288"/>
      <c r="U53" s="289">
        <v>41913</v>
      </c>
      <c r="V53" s="290"/>
      <c r="W53" s="290"/>
      <c r="X53" s="290"/>
      <c r="Y53" s="291"/>
      <c r="Z53" s="286">
        <v>25</v>
      </c>
      <c r="AA53" s="287"/>
      <c r="AB53" s="288"/>
      <c r="AD53" s="146"/>
    </row>
    <row r="54" spans="1:30" ht="18.75" customHeight="1">
      <c r="A54" s="144"/>
      <c r="E54" s="289">
        <v>41730</v>
      </c>
      <c r="F54" s="290"/>
      <c r="G54" s="290"/>
      <c r="H54" s="290"/>
      <c r="I54" s="291"/>
      <c r="J54" s="286">
        <v>22</v>
      </c>
      <c r="K54" s="287"/>
      <c r="L54" s="288"/>
      <c r="M54" s="289">
        <v>41852</v>
      </c>
      <c r="N54" s="290"/>
      <c r="O54" s="290"/>
      <c r="P54" s="290"/>
      <c r="Q54" s="291"/>
      <c r="R54" s="286">
        <v>25</v>
      </c>
      <c r="S54" s="287"/>
      <c r="T54" s="288"/>
      <c r="U54" s="289">
        <v>41944</v>
      </c>
      <c r="V54" s="290"/>
      <c r="W54" s="290"/>
      <c r="X54" s="290"/>
      <c r="Y54" s="291"/>
      <c r="Z54" s="286">
        <v>21</v>
      </c>
      <c r="AA54" s="287"/>
      <c r="AB54" s="288"/>
      <c r="AD54" s="146"/>
    </row>
    <row r="55" spans="1:30" ht="18.75" customHeight="1" thickBot="1">
      <c r="A55" s="144"/>
      <c r="E55" s="306">
        <v>41760</v>
      </c>
      <c r="F55" s="307"/>
      <c r="G55" s="307"/>
      <c r="H55" s="307"/>
      <c r="I55" s="308"/>
      <c r="J55" s="309">
        <v>24</v>
      </c>
      <c r="K55" s="310"/>
      <c r="L55" s="311"/>
      <c r="M55" s="338">
        <v>41883</v>
      </c>
      <c r="N55" s="339"/>
      <c r="O55" s="339"/>
      <c r="P55" s="339"/>
      <c r="Q55" s="340"/>
      <c r="R55" s="309">
        <v>12</v>
      </c>
      <c r="S55" s="310"/>
      <c r="T55" s="311"/>
      <c r="U55" s="338">
        <v>41974</v>
      </c>
      <c r="V55" s="339"/>
      <c r="W55" s="339"/>
      <c r="X55" s="339"/>
      <c r="Y55" s="340"/>
      <c r="Z55" s="300">
        <v>18</v>
      </c>
      <c r="AA55" s="301"/>
      <c r="AB55" s="302"/>
      <c r="AD55" s="146"/>
    </row>
    <row r="56" spans="1:30" ht="18.75" customHeight="1" thickBot="1">
      <c r="A56" s="144"/>
      <c r="E56" s="303" t="s">
        <v>256</v>
      </c>
      <c r="F56" s="304"/>
      <c r="G56" s="304"/>
      <c r="H56" s="304"/>
      <c r="I56" s="305"/>
      <c r="J56" s="292">
        <f>SUM(J51:J55)</f>
        <v>65</v>
      </c>
      <c r="K56" s="293"/>
      <c r="L56" s="294"/>
      <c r="M56" s="303" t="s">
        <v>256</v>
      </c>
      <c r="N56" s="304"/>
      <c r="O56" s="304"/>
      <c r="P56" s="304"/>
      <c r="Q56" s="305"/>
      <c r="R56" s="292">
        <v>69</v>
      </c>
      <c r="S56" s="293"/>
      <c r="T56" s="294"/>
      <c r="U56" s="303" t="s">
        <v>256</v>
      </c>
      <c r="V56" s="304"/>
      <c r="W56" s="304"/>
      <c r="X56" s="304"/>
      <c r="Y56" s="305"/>
      <c r="Z56" s="292">
        <f>SUM(Z52:Z55)</f>
        <v>66</v>
      </c>
      <c r="AA56" s="293"/>
      <c r="AB56" s="294"/>
      <c r="AD56" s="146"/>
    </row>
    <row r="57" spans="1:30" ht="18.75" customHeight="1" thickBot="1">
      <c r="A57" s="144"/>
      <c r="E57" s="295" t="s">
        <v>227</v>
      </c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  <c r="R57" s="296"/>
      <c r="S57" s="296"/>
      <c r="T57" s="296"/>
      <c r="U57" s="296"/>
      <c r="V57" s="296"/>
      <c r="W57" s="296"/>
      <c r="X57" s="296"/>
      <c r="Y57" s="297"/>
      <c r="Z57" s="298">
        <v>200</v>
      </c>
      <c r="AA57" s="298"/>
      <c r="AB57" s="299"/>
      <c r="AD57" s="146"/>
    </row>
    <row r="58" spans="1:30" ht="18.75" customHeight="1">
      <c r="A58" s="144"/>
      <c r="F58" s="156"/>
      <c r="J58"/>
      <c r="Q58" s="156"/>
      <c r="R58" s="156"/>
      <c r="S58" s="156"/>
      <c r="V58" s="156"/>
      <c r="W58" s="156"/>
      <c r="X58" s="156"/>
      <c r="Y58" s="156"/>
      <c r="AA58" s="144"/>
      <c r="AD58" s="146"/>
    </row>
    <row r="59" spans="1:30" ht="18.75" customHeight="1" thickBot="1">
      <c r="A59" s="144"/>
      <c r="F59" s="156"/>
      <c r="J59"/>
      <c r="Q59" s="156"/>
      <c r="R59" s="156"/>
      <c r="S59" s="156"/>
      <c r="V59" s="156"/>
      <c r="W59" s="156"/>
      <c r="X59" s="156"/>
      <c r="Y59" s="156"/>
      <c r="AA59" s="144"/>
      <c r="AD59" s="146"/>
    </row>
    <row r="60" spans="1:30" ht="18.75" customHeight="1">
      <c r="A60" s="144"/>
      <c r="C60" s="247" t="s">
        <v>257</v>
      </c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9"/>
      <c r="Q60" s="247" t="s">
        <v>197</v>
      </c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9"/>
      <c r="AD60" s="146"/>
    </row>
    <row r="61" spans="1:30" ht="18.75" customHeight="1">
      <c r="A61" s="144"/>
      <c r="C61" s="241" t="s">
        <v>258</v>
      </c>
      <c r="D61" s="242"/>
      <c r="E61" s="242"/>
      <c r="F61" s="242"/>
      <c r="G61" s="242"/>
      <c r="H61" s="242"/>
      <c r="I61" s="242"/>
      <c r="J61" s="242"/>
      <c r="K61" s="242"/>
      <c r="L61" s="243"/>
      <c r="M61" s="256" t="s">
        <v>259</v>
      </c>
      <c r="N61" s="256"/>
      <c r="O61" s="257"/>
      <c r="Q61" s="250" t="s">
        <v>245</v>
      </c>
      <c r="R61" s="251"/>
      <c r="S61" s="251"/>
      <c r="T61" s="251"/>
      <c r="U61" s="251"/>
      <c r="V61" s="251"/>
      <c r="W61" s="251"/>
      <c r="X61" s="251"/>
      <c r="Y61" s="251"/>
      <c r="Z61" s="252"/>
      <c r="AA61" s="334">
        <v>5</v>
      </c>
      <c r="AB61" s="334"/>
      <c r="AC61" s="335"/>
      <c r="AD61" s="146"/>
    </row>
    <row r="62" spans="1:30" ht="18.75" customHeight="1" thickBot="1">
      <c r="A62" s="144"/>
      <c r="C62" s="241" t="s">
        <v>260</v>
      </c>
      <c r="D62" s="242"/>
      <c r="E62" s="242"/>
      <c r="F62" s="242"/>
      <c r="G62" s="242"/>
      <c r="H62" s="242"/>
      <c r="I62" s="242"/>
      <c r="J62" s="242"/>
      <c r="K62" s="242"/>
      <c r="L62" s="243"/>
      <c r="M62" s="256">
        <v>6</v>
      </c>
      <c r="N62" s="256"/>
      <c r="O62" s="257"/>
      <c r="Q62" s="244" t="s">
        <v>250</v>
      </c>
      <c r="R62" s="245"/>
      <c r="S62" s="245"/>
      <c r="T62" s="245"/>
      <c r="U62" s="245"/>
      <c r="V62" s="245"/>
      <c r="W62" s="245"/>
      <c r="X62" s="245"/>
      <c r="Y62" s="245"/>
      <c r="Z62" s="246"/>
      <c r="AA62" s="336" t="s">
        <v>217</v>
      </c>
      <c r="AB62" s="336"/>
      <c r="AC62" s="337"/>
      <c r="AD62" s="146"/>
    </row>
    <row r="63" spans="1:30" ht="18.75" customHeight="1" thickBot="1">
      <c r="A63" s="144"/>
      <c r="C63" s="241" t="s">
        <v>261</v>
      </c>
      <c r="D63" s="242"/>
      <c r="E63" s="242"/>
      <c r="F63" s="242"/>
      <c r="G63" s="242"/>
      <c r="H63" s="242"/>
      <c r="I63" s="242"/>
      <c r="J63" s="242"/>
      <c r="K63" s="242"/>
      <c r="L63" s="243"/>
      <c r="M63" s="256" t="s">
        <v>262</v>
      </c>
      <c r="N63" s="256"/>
      <c r="O63" s="257"/>
      <c r="Q63" s="161"/>
      <c r="R63" s="161"/>
      <c r="S63" s="161"/>
      <c r="T63" s="161"/>
      <c r="U63" s="161"/>
      <c r="V63" s="161"/>
      <c r="W63" s="161"/>
      <c r="X63" s="161"/>
      <c r="Y63" s="162"/>
      <c r="Z63" s="162"/>
      <c r="AA63" s="162"/>
      <c r="AB63" s="162"/>
      <c r="AC63" s="162"/>
      <c r="AD63" s="146"/>
    </row>
    <row r="64" spans="1:30" ht="18.75" customHeight="1" thickBot="1">
      <c r="A64" s="144"/>
      <c r="C64" s="244" t="s">
        <v>230</v>
      </c>
      <c r="D64" s="245"/>
      <c r="E64" s="245"/>
      <c r="F64" s="245"/>
      <c r="G64" s="245"/>
      <c r="H64" s="245"/>
      <c r="I64" s="245"/>
      <c r="J64" s="245"/>
      <c r="K64" s="245"/>
      <c r="L64" s="246"/>
      <c r="M64" s="278">
        <v>8</v>
      </c>
      <c r="N64" s="278"/>
      <c r="O64" s="279"/>
      <c r="Q64" s="247" t="s">
        <v>198</v>
      </c>
      <c r="R64" s="248"/>
      <c r="S64" s="248"/>
      <c r="T64" s="248"/>
      <c r="U64" s="248"/>
      <c r="V64" s="248"/>
      <c r="W64" s="248"/>
      <c r="X64" s="248"/>
      <c r="Y64" s="248"/>
      <c r="Z64" s="248"/>
      <c r="AA64" s="248"/>
      <c r="AB64" s="248"/>
      <c r="AC64" s="249"/>
      <c r="AD64" s="146"/>
    </row>
    <row r="65" spans="1:30" ht="18.75" customHeight="1" thickBot="1">
      <c r="A65" s="144"/>
      <c r="F65" s="156"/>
      <c r="J65"/>
      <c r="Q65" s="241" t="s">
        <v>163</v>
      </c>
      <c r="R65" s="242"/>
      <c r="S65" s="242"/>
      <c r="T65" s="242"/>
      <c r="U65" s="242"/>
      <c r="V65" s="242"/>
      <c r="W65" s="242"/>
      <c r="X65" s="242"/>
      <c r="Y65" s="242"/>
      <c r="Z65" s="243"/>
      <c r="AA65" s="264" t="s">
        <v>218</v>
      </c>
      <c r="AB65" s="264"/>
      <c r="AC65" s="265"/>
      <c r="AD65" s="146"/>
    </row>
    <row r="66" spans="1:30" ht="18.75" customHeight="1">
      <c r="A66" s="144"/>
      <c r="C66" s="247" t="s">
        <v>192</v>
      </c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249"/>
      <c r="Q66" s="241" t="s">
        <v>172</v>
      </c>
      <c r="R66" s="242"/>
      <c r="S66" s="242"/>
      <c r="T66" s="242"/>
      <c r="U66" s="242"/>
      <c r="V66" s="242"/>
      <c r="W66" s="242"/>
      <c r="X66" s="242"/>
      <c r="Y66" s="242"/>
      <c r="Z66" s="243"/>
      <c r="AA66" s="264">
        <v>16</v>
      </c>
      <c r="AB66" s="264"/>
      <c r="AC66" s="265"/>
      <c r="AD66" s="146"/>
    </row>
    <row r="67" spans="1:30" ht="18.75" customHeight="1" thickBot="1">
      <c r="A67" s="144"/>
      <c r="C67" s="241" t="s">
        <v>209</v>
      </c>
      <c r="D67" s="242"/>
      <c r="E67" s="242"/>
      <c r="F67" s="242"/>
      <c r="G67" s="242"/>
      <c r="H67" s="242"/>
      <c r="I67" s="242"/>
      <c r="J67" s="242"/>
      <c r="K67" s="242"/>
      <c r="L67" s="243"/>
      <c r="M67" s="256" t="s">
        <v>236</v>
      </c>
      <c r="N67" s="256"/>
      <c r="O67" s="257"/>
      <c r="Q67" s="283" t="s">
        <v>249</v>
      </c>
      <c r="R67" s="284"/>
      <c r="S67" s="284"/>
      <c r="T67" s="284"/>
      <c r="U67" s="284"/>
      <c r="V67" s="284"/>
      <c r="W67" s="284"/>
      <c r="X67" s="284"/>
      <c r="Y67" s="284"/>
      <c r="Z67" s="285"/>
      <c r="AA67" s="258">
        <v>20</v>
      </c>
      <c r="AB67" s="258"/>
      <c r="AC67" s="259"/>
      <c r="AD67" s="146"/>
    </row>
    <row r="68" spans="1:30" ht="18.75" customHeight="1" thickBot="1">
      <c r="A68" s="144"/>
      <c r="C68" s="241" t="s">
        <v>229</v>
      </c>
      <c r="D68" s="242"/>
      <c r="E68" s="242"/>
      <c r="F68" s="242"/>
      <c r="G68" s="242"/>
      <c r="H68" s="242"/>
      <c r="I68" s="242"/>
      <c r="J68" s="242"/>
      <c r="K68" s="242"/>
      <c r="L68" s="243"/>
      <c r="M68" s="256">
        <v>5</v>
      </c>
      <c r="N68" s="256"/>
      <c r="O68" s="257"/>
      <c r="Q68" s="161"/>
      <c r="R68" s="161"/>
      <c r="S68" s="161"/>
      <c r="T68" s="161"/>
      <c r="U68" s="161"/>
      <c r="V68" s="161"/>
      <c r="W68" s="161"/>
      <c r="X68" s="161"/>
      <c r="Y68" s="162"/>
      <c r="Z68" s="162"/>
      <c r="AA68" s="162"/>
      <c r="AB68" s="162"/>
      <c r="AC68" s="162"/>
      <c r="AD68" s="146"/>
    </row>
    <row r="69" spans="1:30" ht="18.75" customHeight="1">
      <c r="A69" s="144"/>
      <c r="C69" s="241" t="s">
        <v>168</v>
      </c>
      <c r="D69" s="242"/>
      <c r="E69" s="242"/>
      <c r="F69" s="242"/>
      <c r="G69" s="242"/>
      <c r="H69" s="242"/>
      <c r="I69" s="242"/>
      <c r="J69" s="242"/>
      <c r="K69" s="242"/>
      <c r="L69" s="243"/>
      <c r="M69" s="256" t="s">
        <v>184</v>
      </c>
      <c r="N69" s="256"/>
      <c r="O69" s="257"/>
      <c r="Q69" s="247" t="s">
        <v>199</v>
      </c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9"/>
      <c r="AD69" s="146"/>
    </row>
    <row r="70" spans="1:30" ht="18.75" customHeight="1">
      <c r="A70" s="144"/>
      <c r="C70" s="241" t="s">
        <v>176</v>
      </c>
      <c r="D70" s="242"/>
      <c r="E70" s="242"/>
      <c r="F70" s="242"/>
      <c r="G70" s="242"/>
      <c r="H70" s="242"/>
      <c r="I70" s="242"/>
      <c r="J70" s="242"/>
      <c r="K70" s="242"/>
      <c r="L70" s="243"/>
      <c r="M70" s="280" t="s">
        <v>263</v>
      </c>
      <c r="N70" s="281"/>
      <c r="O70" s="282"/>
      <c r="Q70" s="241" t="s">
        <v>211</v>
      </c>
      <c r="R70" s="242"/>
      <c r="S70" s="242"/>
      <c r="T70" s="242"/>
      <c r="U70" s="242"/>
      <c r="V70" s="242"/>
      <c r="W70" s="242"/>
      <c r="X70" s="242"/>
      <c r="Y70" s="242"/>
      <c r="Z70" s="243"/>
      <c r="AA70" s="264" t="s">
        <v>234</v>
      </c>
      <c r="AB70" s="264"/>
      <c r="AC70" s="265"/>
      <c r="AD70" s="146"/>
    </row>
    <row r="71" spans="1:30" ht="18.75" customHeight="1" thickBot="1">
      <c r="A71" s="144"/>
      <c r="C71" s="244" t="s">
        <v>230</v>
      </c>
      <c r="D71" s="245"/>
      <c r="E71" s="245"/>
      <c r="F71" s="245"/>
      <c r="G71" s="245"/>
      <c r="H71" s="245"/>
      <c r="I71" s="245"/>
      <c r="J71" s="245"/>
      <c r="K71" s="245"/>
      <c r="L71" s="246"/>
      <c r="M71" s="278">
        <v>8</v>
      </c>
      <c r="N71" s="278"/>
      <c r="O71" s="279"/>
      <c r="Q71" s="241" t="s">
        <v>175</v>
      </c>
      <c r="R71" s="242"/>
      <c r="S71" s="242"/>
      <c r="T71" s="242"/>
      <c r="U71" s="242"/>
      <c r="V71" s="242"/>
      <c r="W71" s="242"/>
      <c r="X71" s="242"/>
      <c r="Y71" s="242"/>
      <c r="Z71" s="243"/>
      <c r="AA71" s="264" t="s">
        <v>219</v>
      </c>
      <c r="AB71" s="264"/>
      <c r="AC71" s="265"/>
      <c r="AD71" s="146"/>
    </row>
    <row r="72" spans="1:30" ht="18.75" customHeight="1" thickBot="1">
      <c r="A72" s="144"/>
      <c r="C72" s="161"/>
      <c r="D72" s="161"/>
      <c r="E72" s="161"/>
      <c r="F72" s="161"/>
      <c r="G72" s="161"/>
      <c r="H72" s="161"/>
      <c r="I72" s="161"/>
      <c r="J72" s="161"/>
      <c r="K72" s="162"/>
      <c r="L72" s="162"/>
      <c r="M72" s="162"/>
      <c r="N72" s="162"/>
      <c r="O72" s="162"/>
      <c r="Q72" s="241" t="s">
        <v>174</v>
      </c>
      <c r="R72" s="242"/>
      <c r="S72" s="242"/>
      <c r="T72" s="242"/>
      <c r="U72" s="242"/>
      <c r="V72" s="242"/>
      <c r="W72" s="242"/>
      <c r="X72" s="242"/>
      <c r="Y72" s="242"/>
      <c r="Z72" s="243"/>
      <c r="AA72" s="264">
        <v>13</v>
      </c>
      <c r="AB72" s="264"/>
      <c r="AC72" s="265"/>
      <c r="AD72" s="146"/>
    </row>
    <row r="73" spans="1:30" ht="18.75" customHeight="1">
      <c r="A73" s="144"/>
      <c r="C73" s="247" t="s">
        <v>193</v>
      </c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9"/>
      <c r="Q73" s="241" t="s">
        <v>168</v>
      </c>
      <c r="R73" s="242"/>
      <c r="S73" s="242"/>
      <c r="T73" s="242"/>
      <c r="U73" s="242"/>
      <c r="V73" s="242"/>
      <c r="W73" s="242"/>
      <c r="X73" s="242"/>
      <c r="Y73" s="242"/>
      <c r="Z73" s="243"/>
      <c r="AA73" s="264" t="s">
        <v>220</v>
      </c>
      <c r="AB73" s="264"/>
      <c r="AC73" s="265"/>
      <c r="AD73" s="146"/>
    </row>
    <row r="74" spans="1:30" ht="18.75" customHeight="1">
      <c r="A74" s="144"/>
      <c r="C74" s="269" t="s">
        <v>237</v>
      </c>
      <c r="D74" s="270"/>
      <c r="E74" s="270"/>
      <c r="F74" s="270"/>
      <c r="G74" s="270"/>
      <c r="H74" s="270"/>
      <c r="I74" s="270"/>
      <c r="J74" s="270"/>
      <c r="K74" s="270"/>
      <c r="L74" s="271"/>
      <c r="M74" s="272">
        <v>10</v>
      </c>
      <c r="N74" s="273"/>
      <c r="O74" s="274"/>
      <c r="Q74" s="269" t="s">
        <v>208</v>
      </c>
      <c r="R74" s="270"/>
      <c r="S74" s="270"/>
      <c r="T74" s="270"/>
      <c r="U74" s="270"/>
      <c r="V74" s="270"/>
      <c r="W74" s="270"/>
      <c r="X74" s="270"/>
      <c r="Y74" s="270"/>
      <c r="Z74" s="271"/>
      <c r="AA74" s="272">
        <v>29</v>
      </c>
      <c r="AB74" s="273"/>
      <c r="AC74" s="274"/>
      <c r="AD74" s="146"/>
    </row>
    <row r="75" spans="1:30" ht="18.75" customHeight="1">
      <c r="A75" s="144"/>
      <c r="C75" s="241" t="s">
        <v>239</v>
      </c>
      <c r="D75" s="242"/>
      <c r="E75" s="242"/>
      <c r="F75" s="242"/>
      <c r="G75" s="242"/>
      <c r="H75" s="242"/>
      <c r="I75" s="242"/>
      <c r="J75" s="242"/>
      <c r="K75" s="242"/>
      <c r="L75" s="243"/>
      <c r="M75" s="332" t="s">
        <v>240</v>
      </c>
      <c r="N75" s="332"/>
      <c r="O75" s="333"/>
      <c r="Q75" s="241" t="s">
        <v>239</v>
      </c>
      <c r="R75" s="242"/>
      <c r="S75" s="242"/>
      <c r="T75" s="242"/>
      <c r="U75" s="242"/>
      <c r="V75" s="242"/>
      <c r="W75" s="242"/>
      <c r="X75" s="242"/>
      <c r="Y75" s="242"/>
      <c r="Z75" s="243"/>
      <c r="AA75" s="263" t="s">
        <v>241</v>
      </c>
      <c r="AB75" s="264"/>
      <c r="AC75" s="265"/>
      <c r="AD75" s="146"/>
    </row>
    <row r="76" spans="1:30" ht="18.75" customHeight="1">
      <c r="A76" s="144"/>
      <c r="C76" s="241" t="s">
        <v>165</v>
      </c>
      <c r="D76" s="242"/>
      <c r="E76" s="242"/>
      <c r="F76" s="242"/>
      <c r="G76" s="242"/>
      <c r="H76" s="242"/>
      <c r="I76" s="242"/>
      <c r="J76" s="242"/>
      <c r="K76" s="242"/>
      <c r="L76" s="243"/>
      <c r="M76" s="256" t="s">
        <v>181</v>
      </c>
      <c r="N76" s="256"/>
      <c r="O76" s="257"/>
      <c r="Q76" s="241" t="s">
        <v>165</v>
      </c>
      <c r="R76" s="242"/>
      <c r="S76" s="242"/>
      <c r="T76" s="242"/>
      <c r="U76" s="242"/>
      <c r="V76" s="242"/>
      <c r="W76" s="242"/>
      <c r="X76" s="242"/>
      <c r="Y76" s="242"/>
      <c r="Z76" s="243"/>
      <c r="AA76" s="264" t="s">
        <v>221</v>
      </c>
      <c r="AB76" s="264"/>
      <c r="AC76" s="265"/>
      <c r="AD76" s="146"/>
    </row>
    <row r="77" spans="1:30" ht="18.75" customHeight="1">
      <c r="A77" s="144"/>
      <c r="C77" s="241" t="s">
        <v>167</v>
      </c>
      <c r="D77" s="242"/>
      <c r="E77" s="242"/>
      <c r="F77" s="242"/>
      <c r="G77" s="242"/>
      <c r="H77" s="242"/>
      <c r="I77" s="242"/>
      <c r="J77" s="242"/>
      <c r="K77" s="242"/>
      <c r="L77" s="243"/>
      <c r="M77" s="256" t="s">
        <v>182</v>
      </c>
      <c r="N77" s="256"/>
      <c r="O77" s="257"/>
      <c r="Q77" s="241" t="s">
        <v>167</v>
      </c>
      <c r="R77" s="242"/>
      <c r="S77" s="242"/>
      <c r="T77" s="242"/>
      <c r="U77" s="242"/>
      <c r="V77" s="242"/>
      <c r="W77" s="242"/>
      <c r="X77" s="242"/>
      <c r="Y77" s="242"/>
      <c r="Z77" s="243"/>
      <c r="AA77" s="264" t="s">
        <v>222</v>
      </c>
      <c r="AB77" s="264"/>
      <c r="AC77" s="265"/>
      <c r="AD77" s="146"/>
    </row>
    <row r="78" spans="1:30" ht="18.75" customHeight="1">
      <c r="A78" s="144"/>
      <c r="C78" s="327" t="s">
        <v>242</v>
      </c>
      <c r="D78" s="328"/>
      <c r="E78" s="328"/>
      <c r="F78" s="328"/>
      <c r="G78" s="328"/>
      <c r="H78" s="328"/>
      <c r="I78" s="328"/>
      <c r="J78" s="328"/>
      <c r="K78" s="328"/>
      <c r="L78" s="329"/>
      <c r="M78" s="330" t="s">
        <v>205</v>
      </c>
      <c r="N78" s="330"/>
      <c r="O78" s="331"/>
      <c r="Q78" s="241" t="s">
        <v>166</v>
      </c>
      <c r="R78" s="242"/>
      <c r="S78" s="242"/>
      <c r="T78" s="242"/>
      <c r="U78" s="242"/>
      <c r="V78" s="242"/>
      <c r="W78" s="242"/>
      <c r="X78" s="242"/>
      <c r="Y78" s="242"/>
      <c r="Z78" s="243"/>
      <c r="AA78" s="264" t="s">
        <v>223</v>
      </c>
      <c r="AB78" s="264"/>
      <c r="AC78" s="265"/>
      <c r="AD78" s="146"/>
    </row>
    <row r="79" spans="1:30" ht="18.75" customHeight="1" thickBot="1">
      <c r="A79" s="144"/>
      <c r="C79" s="241" t="s">
        <v>166</v>
      </c>
      <c r="D79" s="242"/>
      <c r="E79" s="242"/>
      <c r="F79" s="242"/>
      <c r="G79" s="242"/>
      <c r="H79" s="242"/>
      <c r="I79" s="242"/>
      <c r="J79" s="242"/>
      <c r="K79" s="242"/>
      <c r="L79" s="243"/>
      <c r="M79" s="256" t="s">
        <v>183</v>
      </c>
      <c r="N79" s="256"/>
      <c r="O79" s="257"/>
      <c r="Q79" s="170" t="s">
        <v>243</v>
      </c>
      <c r="R79" s="163"/>
      <c r="S79" s="163"/>
      <c r="T79" s="163"/>
      <c r="U79" s="163"/>
      <c r="V79" s="163"/>
      <c r="W79" s="163"/>
      <c r="X79" s="163"/>
      <c r="Y79" s="163"/>
      <c r="Z79" s="164"/>
      <c r="AA79" s="266" t="s">
        <v>224</v>
      </c>
      <c r="AB79" s="267"/>
      <c r="AC79" s="268"/>
      <c r="AD79" s="146"/>
    </row>
    <row r="80" spans="1:30" ht="18.75" customHeight="1" thickBot="1">
      <c r="A80" s="144"/>
      <c r="C80" s="241" t="s">
        <v>232</v>
      </c>
      <c r="D80" s="242"/>
      <c r="E80" s="242"/>
      <c r="F80" s="242"/>
      <c r="G80" s="242"/>
      <c r="H80" s="242"/>
      <c r="I80" s="242"/>
      <c r="J80" s="242"/>
      <c r="K80" s="242"/>
      <c r="L80" s="243"/>
      <c r="M80" s="256" t="s">
        <v>233</v>
      </c>
      <c r="N80" s="256"/>
      <c r="O80" s="257"/>
      <c r="Q80" s="161"/>
      <c r="R80" s="161"/>
      <c r="S80" s="161"/>
      <c r="T80" s="161"/>
      <c r="U80" s="161"/>
      <c r="V80" s="161"/>
      <c r="W80" s="161"/>
      <c r="X80" s="161"/>
      <c r="Y80" s="162"/>
      <c r="Z80" s="162"/>
      <c r="AA80" s="162"/>
      <c r="AB80" s="162"/>
      <c r="AC80" s="162"/>
      <c r="AD80" s="146"/>
    </row>
    <row r="81" spans="1:30" ht="18.75" customHeight="1" thickBot="1">
      <c r="A81" s="144"/>
      <c r="C81" s="318" t="s">
        <v>246</v>
      </c>
      <c r="D81" s="319"/>
      <c r="E81" s="319"/>
      <c r="F81" s="319"/>
      <c r="G81" s="319"/>
      <c r="H81" s="319"/>
      <c r="I81" s="319"/>
      <c r="J81" s="319"/>
      <c r="K81" s="319"/>
      <c r="L81" s="320"/>
      <c r="M81" s="321">
        <v>22</v>
      </c>
      <c r="N81" s="322"/>
      <c r="O81" s="323"/>
      <c r="Q81" s="247" t="s">
        <v>200</v>
      </c>
      <c r="R81" s="248"/>
      <c r="S81" s="248"/>
      <c r="T81" s="248"/>
      <c r="U81" s="248"/>
      <c r="V81" s="248"/>
      <c r="W81" s="248"/>
      <c r="X81" s="248"/>
      <c r="Y81" s="248"/>
      <c r="Z81" s="248"/>
      <c r="AA81" s="248"/>
      <c r="AB81" s="248"/>
      <c r="AC81" s="249"/>
      <c r="AD81" s="146"/>
    </row>
    <row r="82" spans="1:30" ht="18.75" customHeight="1" thickBot="1">
      <c r="A82" s="144"/>
      <c r="C82" s="161"/>
      <c r="D82" s="161"/>
      <c r="E82" s="161"/>
      <c r="F82" s="161"/>
      <c r="G82" s="161"/>
      <c r="H82" s="161"/>
      <c r="I82" s="161"/>
      <c r="J82" s="161"/>
      <c r="K82" s="162"/>
      <c r="L82" s="162"/>
      <c r="M82" s="162"/>
      <c r="N82" s="162"/>
      <c r="O82" s="162"/>
      <c r="Q82" s="250" t="s">
        <v>244</v>
      </c>
      <c r="R82" s="251"/>
      <c r="S82" s="251"/>
      <c r="T82" s="251"/>
      <c r="U82" s="251"/>
      <c r="V82" s="251"/>
      <c r="W82" s="251"/>
      <c r="X82" s="251"/>
      <c r="Y82" s="251"/>
      <c r="Z82" s="252"/>
      <c r="AA82" s="275">
        <v>11</v>
      </c>
      <c r="AB82" s="276"/>
      <c r="AC82" s="277"/>
      <c r="AD82" s="146"/>
    </row>
    <row r="83" spans="1:30" ht="18.75" customHeight="1" thickBot="1">
      <c r="A83" s="144"/>
      <c r="C83" s="247" t="s">
        <v>194</v>
      </c>
      <c r="D83" s="248"/>
      <c r="E83" s="248"/>
      <c r="F83" s="248"/>
      <c r="G83" s="248"/>
      <c r="H83" s="248"/>
      <c r="I83" s="248"/>
      <c r="J83" s="248"/>
      <c r="K83" s="248"/>
      <c r="L83" s="248"/>
      <c r="M83" s="248"/>
      <c r="N83" s="248"/>
      <c r="O83" s="249"/>
      <c r="Q83" s="244" t="s">
        <v>250</v>
      </c>
      <c r="R83" s="245"/>
      <c r="S83" s="245"/>
      <c r="T83" s="245"/>
      <c r="U83" s="245"/>
      <c r="V83" s="245"/>
      <c r="W83" s="245"/>
      <c r="X83" s="245"/>
      <c r="Y83" s="245"/>
      <c r="Z83" s="246"/>
      <c r="AA83" s="324" t="s">
        <v>225</v>
      </c>
      <c r="AB83" s="325"/>
      <c r="AC83" s="326"/>
      <c r="AD83" s="146"/>
    </row>
    <row r="84" spans="1:30" ht="18.75" customHeight="1" thickBot="1">
      <c r="A84" s="144"/>
      <c r="C84" s="241" t="s">
        <v>248</v>
      </c>
      <c r="D84" s="242"/>
      <c r="E84" s="242"/>
      <c r="F84" s="242"/>
      <c r="G84" s="242"/>
      <c r="H84" s="242"/>
      <c r="I84" s="242"/>
      <c r="J84" s="242"/>
      <c r="K84" s="242"/>
      <c r="L84" s="243"/>
      <c r="M84" s="264">
        <v>8</v>
      </c>
      <c r="N84" s="264"/>
      <c r="O84" s="265"/>
      <c r="Q84" s="161"/>
      <c r="R84" s="161"/>
      <c r="S84" s="161"/>
      <c r="T84" s="162"/>
      <c r="U84" s="162"/>
      <c r="V84" s="162"/>
      <c r="W84" s="162"/>
      <c r="X84" s="162"/>
      <c r="Y84" s="162"/>
      <c r="Z84" s="162"/>
      <c r="AA84" s="162"/>
      <c r="AB84" s="165"/>
      <c r="AC84" s="165"/>
      <c r="AD84" s="146"/>
    </row>
    <row r="85" spans="1:30" ht="18.75" customHeight="1">
      <c r="A85" s="144"/>
      <c r="C85" s="241" t="s">
        <v>250</v>
      </c>
      <c r="D85" s="242"/>
      <c r="E85" s="242"/>
      <c r="F85" s="242"/>
      <c r="G85" s="242"/>
      <c r="H85" s="242"/>
      <c r="I85" s="242"/>
      <c r="J85" s="242"/>
      <c r="K85" s="242"/>
      <c r="L85" s="243"/>
      <c r="M85" s="264" t="s">
        <v>169</v>
      </c>
      <c r="N85" s="264"/>
      <c r="O85" s="265"/>
      <c r="Q85" s="247" t="s">
        <v>201</v>
      </c>
      <c r="R85" s="248"/>
      <c r="S85" s="248"/>
      <c r="T85" s="248"/>
      <c r="U85" s="248"/>
      <c r="V85" s="248"/>
      <c r="W85" s="248"/>
      <c r="X85" s="248"/>
      <c r="Y85" s="248"/>
      <c r="Z85" s="248"/>
      <c r="AA85" s="248"/>
      <c r="AB85" s="248"/>
      <c r="AC85" s="249"/>
      <c r="AD85" s="146"/>
    </row>
    <row r="86" spans="1:30" ht="18.75" customHeight="1" thickBot="1">
      <c r="A86" s="144"/>
      <c r="C86" s="244" t="s">
        <v>180</v>
      </c>
      <c r="D86" s="245"/>
      <c r="E86" s="245"/>
      <c r="F86" s="245"/>
      <c r="G86" s="245"/>
      <c r="H86" s="245"/>
      <c r="I86" s="245"/>
      <c r="J86" s="245"/>
      <c r="K86" s="245"/>
      <c r="L86" s="246"/>
      <c r="M86" s="258" t="s">
        <v>170</v>
      </c>
      <c r="N86" s="258"/>
      <c r="O86" s="259"/>
      <c r="Q86" s="241" t="s">
        <v>179</v>
      </c>
      <c r="R86" s="242"/>
      <c r="S86" s="242"/>
      <c r="T86" s="242"/>
      <c r="U86" s="242"/>
      <c r="V86" s="242"/>
      <c r="W86" s="242"/>
      <c r="X86" s="242"/>
      <c r="Y86" s="242"/>
      <c r="Z86" s="243"/>
      <c r="AA86" s="264" t="s">
        <v>226</v>
      </c>
      <c r="AB86" s="264"/>
      <c r="AC86" s="265"/>
      <c r="AD86" s="146"/>
    </row>
    <row r="87" spans="1:30" ht="18.75" customHeight="1" thickBot="1">
      <c r="A87" s="144"/>
      <c r="C87" s="161"/>
      <c r="D87" s="161"/>
      <c r="E87" s="161"/>
      <c r="F87" s="161"/>
      <c r="G87" s="161"/>
      <c r="H87" s="161"/>
      <c r="I87" s="161"/>
      <c r="J87" s="161"/>
      <c r="K87" s="162"/>
      <c r="L87" s="162"/>
      <c r="M87" s="162"/>
      <c r="N87" s="162"/>
      <c r="O87" s="162"/>
      <c r="Q87" s="244" t="s">
        <v>178</v>
      </c>
      <c r="R87" s="245"/>
      <c r="S87" s="245"/>
      <c r="T87" s="245"/>
      <c r="U87" s="245"/>
      <c r="V87" s="245"/>
      <c r="W87" s="245"/>
      <c r="X87" s="245"/>
      <c r="Y87" s="245"/>
      <c r="Z87" s="246"/>
      <c r="AA87" s="258">
        <v>29</v>
      </c>
      <c r="AB87" s="258"/>
      <c r="AC87" s="259"/>
      <c r="AD87" s="146"/>
    </row>
    <row r="88" spans="1:30" ht="18.75" customHeight="1" thickBot="1">
      <c r="A88" s="144"/>
      <c r="C88" s="247" t="s">
        <v>195</v>
      </c>
      <c r="D88" s="248"/>
      <c r="E88" s="248"/>
      <c r="F88" s="248"/>
      <c r="G88" s="248"/>
      <c r="H88" s="248"/>
      <c r="I88" s="248"/>
      <c r="J88" s="248"/>
      <c r="K88" s="248"/>
      <c r="L88" s="248"/>
      <c r="M88" s="248"/>
      <c r="N88" s="248"/>
      <c r="O88" s="249"/>
      <c r="Q88" s="166"/>
      <c r="R88" s="166"/>
      <c r="S88" s="166"/>
      <c r="T88" s="166"/>
      <c r="U88" s="166"/>
      <c r="V88" s="166"/>
      <c r="W88" s="166"/>
      <c r="X88" s="166"/>
      <c r="Y88" s="167"/>
      <c r="Z88" s="167"/>
      <c r="AA88" s="167"/>
      <c r="AB88" s="167"/>
      <c r="AC88" s="167"/>
      <c r="AD88" s="146"/>
    </row>
    <row r="89" spans="1:30" ht="18.75" customHeight="1">
      <c r="A89" s="144"/>
      <c r="C89" s="241" t="s">
        <v>247</v>
      </c>
      <c r="D89" s="242"/>
      <c r="E89" s="242"/>
      <c r="F89" s="242"/>
      <c r="G89" s="242"/>
      <c r="H89" s="242"/>
      <c r="I89" s="242"/>
      <c r="J89" s="242"/>
      <c r="K89" s="243"/>
      <c r="L89" s="314">
        <v>10</v>
      </c>
      <c r="M89" s="314"/>
      <c r="N89" s="314"/>
      <c r="O89" s="315"/>
      <c r="Q89" s="247" t="s">
        <v>202</v>
      </c>
      <c r="R89" s="248"/>
      <c r="S89" s="248"/>
      <c r="T89" s="248"/>
      <c r="U89" s="248"/>
      <c r="V89" s="248"/>
      <c r="W89" s="248"/>
      <c r="X89" s="248"/>
      <c r="Y89" s="248"/>
      <c r="Z89" s="248"/>
      <c r="AA89" s="248"/>
      <c r="AB89" s="248"/>
      <c r="AC89" s="249"/>
      <c r="AD89" s="146"/>
    </row>
    <row r="90" spans="1:30" ht="18.75" customHeight="1">
      <c r="A90" s="144"/>
      <c r="C90" s="241" t="s">
        <v>210</v>
      </c>
      <c r="D90" s="242"/>
      <c r="E90" s="242"/>
      <c r="F90" s="242"/>
      <c r="G90" s="242"/>
      <c r="H90" s="242"/>
      <c r="I90" s="242"/>
      <c r="J90" s="242"/>
      <c r="K90" s="243"/>
      <c r="L90" s="314" t="s">
        <v>212</v>
      </c>
      <c r="M90" s="314"/>
      <c r="N90" s="314"/>
      <c r="O90" s="315"/>
      <c r="Q90" s="241" t="s">
        <v>173</v>
      </c>
      <c r="R90" s="242"/>
      <c r="S90" s="242"/>
      <c r="T90" s="242"/>
      <c r="U90" s="242"/>
      <c r="V90" s="242"/>
      <c r="W90" s="242"/>
      <c r="X90" s="242"/>
      <c r="Y90" s="242"/>
      <c r="Z90" s="243"/>
      <c r="AA90" s="264">
        <v>20</v>
      </c>
      <c r="AB90" s="264"/>
      <c r="AC90" s="265"/>
      <c r="AD90" s="146"/>
    </row>
    <row r="91" spans="1:30" ht="18.75" customHeight="1" thickBot="1">
      <c r="A91" s="144"/>
      <c r="C91" s="241" t="s">
        <v>176</v>
      </c>
      <c r="D91" s="242"/>
      <c r="E91" s="242"/>
      <c r="F91" s="242"/>
      <c r="G91" s="242"/>
      <c r="H91" s="242"/>
      <c r="I91" s="242"/>
      <c r="J91" s="242"/>
      <c r="K91" s="243"/>
      <c r="L91" s="316" t="s">
        <v>171</v>
      </c>
      <c r="M91" s="316"/>
      <c r="N91" s="316"/>
      <c r="O91" s="317"/>
      <c r="Q91" s="244" t="s">
        <v>168</v>
      </c>
      <c r="R91" s="245"/>
      <c r="S91" s="245"/>
      <c r="T91" s="245"/>
      <c r="U91" s="245"/>
      <c r="V91" s="245"/>
      <c r="W91" s="245"/>
      <c r="X91" s="245"/>
      <c r="Y91" s="245"/>
      <c r="Z91" s="246"/>
      <c r="AA91" s="258" t="s">
        <v>206</v>
      </c>
      <c r="AB91" s="258"/>
      <c r="AC91" s="259"/>
      <c r="AD91" s="146"/>
    </row>
    <row r="92" spans="1:30" ht="18.75" customHeight="1" thickBot="1">
      <c r="A92" s="144"/>
      <c r="C92" s="241" t="s">
        <v>177</v>
      </c>
      <c r="D92" s="242"/>
      <c r="E92" s="242"/>
      <c r="F92" s="242"/>
      <c r="G92" s="242"/>
      <c r="H92" s="242"/>
      <c r="I92" s="242"/>
      <c r="J92" s="242"/>
      <c r="K92" s="243"/>
      <c r="L92" s="256">
        <v>31</v>
      </c>
      <c r="M92" s="256"/>
      <c r="N92" s="256"/>
      <c r="O92" s="257"/>
      <c r="Q92"/>
      <c r="R92"/>
      <c r="S92"/>
      <c r="T92"/>
      <c r="U92"/>
      <c r="V92"/>
      <c r="W92"/>
      <c r="X92"/>
      <c r="AA92" s="144"/>
      <c r="AB92" s="144"/>
      <c r="AC92" s="144"/>
      <c r="AD92" s="146"/>
    </row>
    <row r="93" spans="1:30" ht="18.75" customHeight="1" thickBot="1">
      <c r="A93" s="144"/>
      <c r="C93" s="312" t="s">
        <v>168</v>
      </c>
      <c r="D93" s="313"/>
      <c r="E93" s="313"/>
      <c r="F93" s="313"/>
      <c r="G93" s="313"/>
      <c r="H93" s="313"/>
      <c r="I93" s="313"/>
      <c r="J93" s="313"/>
      <c r="K93" s="313"/>
      <c r="L93" s="278" t="s">
        <v>185</v>
      </c>
      <c r="M93" s="278"/>
      <c r="N93" s="278"/>
      <c r="O93" s="279"/>
      <c r="Q93" s="247" t="s">
        <v>203</v>
      </c>
      <c r="R93" s="248"/>
      <c r="S93" s="248"/>
      <c r="T93" s="248"/>
      <c r="U93" s="248"/>
      <c r="V93" s="248"/>
      <c r="W93" s="248"/>
      <c r="X93" s="248"/>
      <c r="Y93" s="248"/>
      <c r="Z93" s="248"/>
      <c r="AA93" s="248"/>
      <c r="AB93" s="248"/>
      <c r="AC93" s="249"/>
      <c r="AD93" s="146"/>
    </row>
    <row r="94" spans="1:30" ht="18.75" customHeight="1" thickBot="1">
      <c r="A94" s="144"/>
      <c r="C94" s="161"/>
      <c r="D94" s="161"/>
      <c r="E94" s="161"/>
      <c r="F94" s="161"/>
      <c r="G94" s="161"/>
      <c r="H94" s="161"/>
      <c r="I94" s="161"/>
      <c r="J94" s="161"/>
      <c r="K94" s="162"/>
      <c r="L94" s="162"/>
      <c r="M94" s="162"/>
      <c r="N94" s="162"/>
      <c r="O94" s="162"/>
      <c r="Q94" s="241" t="s">
        <v>204</v>
      </c>
      <c r="R94" s="242"/>
      <c r="S94" s="242"/>
      <c r="T94" s="242"/>
      <c r="U94" s="242"/>
      <c r="V94" s="242"/>
      <c r="W94" s="242"/>
      <c r="X94" s="242"/>
      <c r="Y94" s="242"/>
      <c r="Z94" s="243"/>
      <c r="AA94" s="264">
        <v>1</v>
      </c>
      <c r="AB94" s="264"/>
      <c r="AC94" s="265"/>
      <c r="AD94" s="146"/>
    </row>
    <row r="95" spans="1:30" ht="18.75" customHeight="1" thickBot="1">
      <c r="A95" s="144"/>
      <c r="C95" s="247" t="s">
        <v>196</v>
      </c>
      <c r="D95" s="248"/>
      <c r="E95" s="248"/>
      <c r="F95" s="248"/>
      <c r="G95" s="248"/>
      <c r="H95" s="248"/>
      <c r="I95" s="248"/>
      <c r="J95" s="248"/>
      <c r="K95" s="248"/>
      <c r="L95" s="248"/>
      <c r="M95" s="248"/>
      <c r="N95" s="248"/>
      <c r="O95" s="249"/>
      <c r="Q95" s="244" t="s">
        <v>213</v>
      </c>
      <c r="R95" s="245"/>
      <c r="S95" s="245"/>
      <c r="T95" s="245"/>
      <c r="U95" s="245"/>
      <c r="V95" s="245"/>
      <c r="W95" s="245"/>
      <c r="X95" s="245"/>
      <c r="Y95" s="245"/>
      <c r="Z95" s="246"/>
      <c r="AA95" s="258" t="s">
        <v>235</v>
      </c>
      <c r="AB95" s="258"/>
      <c r="AC95" s="259"/>
      <c r="AD95" s="146"/>
    </row>
    <row r="96" spans="1:30" ht="18.75" customHeight="1">
      <c r="A96" s="144"/>
      <c r="C96" s="269" t="s">
        <v>207</v>
      </c>
      <c r="D96" s="270"/>
      <c r="E96" s="270"/>
      <c r="F96" s="270"/>
      <c r="G96" s="270"/>
      <c r="H96" s="270"/>
      <c r="I96" s="270"/>
      <c r="J96" s="270"/>
      <c r="K96" s="270"/>
      <c r="L96" s="271"/>
      <c r="M96" s="272">
        <v>24</v>
      </c>
      <c r="N96" s="273"/>
      <c r="O96" s="274"/>
      <c r="AA96" s="144"/>
      <c r="AD96" s="146"/>
    </row>
    <row r="97" spans="1:30" ht="18.75" customHeight="1">
      <c r="A97" s="144"/>
      <c r="C97" s="241" t="s">
        <v>239</v>
      </c>
      <c r="D97" s="242"/>
      <c r="E97" s="242"/>
      <c r="F97" s="242"/>
      <c r="G97" s="242"/>
      <c r="H97" s="242"/>
      <c r="I97" s="242"/>
      <c r="J97" s="242"/>
      <c r="K97" s="242"/>
      <c r="L97" s="243"/>
      <c r="M97" s="263" t="s">
        <v>238</v>
      </c>
      <c r="N97" s="264"/>
      <c r="O97" s="265"/>
      <c r="AA97" s="144"/>
      <c r="AD97" s="146"/>
    </row>
    <row r="98" spans="1:30" ht="18.75" customHeight="1">
      <c r="A98" s="144"/>
      <c r="C98" s="241" t="s">
        <v>165</v>
      </c>
      <c r="D98" s="242"/>
      <c r="E98" s="242"/>
      <c r="F98" s="242"/>
      <c r="G98" s="242"/>
      <c r="H98" s="242"/>
      <c r="I98" s="242"/>
      <c r="J98" s="242"/>
      <c r="K98" s="242"/>
      <c r="L98" s="243"/>
      <c r="M98" s="263" t="s">
        <v>214</v>
      </c>
      <c r="N98" s="264"/>
      <c r="O98" s="265"/>
      <c r="AA98" s="144"/>
      <c r="AD98" s="146"/>
    </row>
    <row r="99" spans="1:30" ht="18.75" customHeight="1">
      <c r="A99" s="144"/>
      <c r="C99" s="241" t="s">
        <v>167</v>
      </c>
      <c r="D99" s="242"/>
      <c r="E99" s="242"/>
      <c r="F99" s="242"/>
      <c r="G99" s="242"/>
      <c r="H99" s="242"/>
      <c r="I99" s="242"/>
      <c r="J99" s="242"/>
      <c r="K99" s="242"/>
      <c r="L99" s="243"/>
      <c r="M99" s="263" t="s">
        <v>215</v>
      </c>
      <c r="N99" s="264"/>
      <c r="O99" s="265"/>
      <c r="Q99" s="156"/>
      <c r="R99" s="156"/>
      <c r="S99" s="156"/>
      <c r="V99" s="156"/>
      <c r="W99" s="156"/>
      <c r="X99" s="156"/>
      <c r="Y99" s="156"/>
      <c r="AA99" s="144"/>
      <c r="AD99" s="146"/>
    </row>
    <row r="100" spans="1:30" ht="18.75" customHeight="1">
      <c r="A100" s="144"/>
      <c r="C100" s="241" t="s">
        <v>166</v>
      </c>
      <c r="D100" s="242"/>
      <c r="E100" s="242"/>
      <c r="F100" s="242"/>
      <c r="G100" s="242"/>
      <c r="H100" s="242"/>
      <c r="I100" s="242"/>
      <c r="J100" s="242"/>
      <c r="K100" s="242"/>
      <c r="L100" s="243"/>
      <c r="M100" s="260" t="s">
        <v>228</v>
      </c>
      <c r="N100" s="261"/>
      <c r="O100" s="262"/>
      <c r="Q100" s="156"/>
      <c r="R100" s="156"/>
      <c r="S100" s="156"/>
      <c r="V100" s="156"/>
      <c r="W100" s="156"/>
      <c r="X100" s="156"/>
      <c r="Y100" s="156"/>
      <c r="AA100" s="144"/>
      <c r="AD100" s="146"/>
    </row>
    <row r="101" spans="1:30" ht="18.75" customHeight="1" thickBot="1">
      <c r="A101" s="144"/>
      <c r="C101" s="171" t="s">
        <v>186</v>
      </c>
      <c r="D101" s="168"/>
      <c r="E101" s="168"/>
      <c r="F101" s="168"/>
      <c r="G101" s="168"/>
      <c r="H101" s="168"/>
      <c r="I101" s="168"/>
      <c r="J101" s="168"/>
      <c r="K101" s="168"/>
      <c r="L101" s="169"/>
      <c r="M101" s="266" t="s">
        <v>216</v>
      </c>
      <c r="N101" s="267"/>
      <c r="O101" s="268"/>
      <c r="Q101" s="156"/>
      <c r="R101" s="156"/>
      <c r="S101" s="156"/>
      <c r="V101" s="156"/>
      <c r="W101" s="156"/>
      <c r="X101" s="156"/>
      <c r="Y101" s="156"/>
      <c r="AA101" s="144"/>
      <c r="AD101" s="146"/>
    </row>
    <row r="102" spans="6:30" ht="18.75" customHeight="1">
      <c r="F102" s="156"/>
      <c r="J102"/>
      <c r="Q102" s="156"/>
      <c r="R102" s="156"/>
      <c r="S102" s="156"/>
      <c r="V102" s="156"/>
      <c r="W102" s="156"/>
      <c r="X102" s="156"/>
      <c r="Y102" s="156"/>
      <c r="AA102" s="144"/>
      <c r="AD102" s="146"/>
    </row>
    <row r="103" spans="6:30" ht="18.75" customHeight="1">
      <c r="F103" s="156"/>
      <c r="J103"/>
      <c r="Q103" s="156"/>
      <c r="R103" s="156"/>
      <c r="S103" s="156"/>
      <c r="V103" s="156"/>
      <c r="W103" s="156"/>
      <c r="X103" s="156"/>
      <c r="Y103" s="156"/>
      <c r="AA103" s="144"/>
      <c r="AD103" s="146"/>
    </row>
    <row r="104" spans="6:30" ht="18.75" customHeight="1">
      <c r="F104" s="156"/>
      <c r="J104"/>
      <c r="Q104" s="156"/>
      <c r="R104" s="156"/>
      <c r="S104" s="156"/>
      <c r="V104" s="156"/>
      <c r="W104" s="156"/>
      <c r="X104" s="156"/>
      <c r="Y104" s="156"/>
      <c r="AA104" s="144"/>
      <c r="AD104" s="146"/>
    </row>
    <row r="105" spans="6:30" ht="18.75" customHeight="1">
      <c r="F105" s="156"/>
      <c r="J105"/>
      <c r="Q105" s="156"/>
      <c r="R105" s="156"/>
      <c r="S105" s="156"/>
      <c r="V105" s="156"/>
      <c r="W105" s="156"/>
      <c r="X105" s="156"/>
      <c r="Y105" s="156"/>
      <c r="AA105" s="144"/>
      <c r="AD105" s="146"/>
    </row>
    <row r="106" spans="6:30" ht="18.75" customHeight="1">
      <c r="F106" s="156"/>
      <c r="J106"/>
      <c r="Q106" s="156"/>
      <c r="R106" s="156"/>
      <c r="S106" s="156"/>
      <c r="V106" s="156"/>
      <c r="W106" s="156"/>
      <c r="X106" s="156"/>
      <c r="Y106" s="156"/>
      <c r="AA106" s="144"/>
      <c r="AD106" s="146"/>
    </row>
    <row r="107" spans="6:30" ht="18.75" customHeight="1">
      <c r="F107" s="156"/>
      <c r="J107"/>
      <c r="Q107" s="156"/>
      <c r="R107" s="156"/>
      <c r="S107" s="156"/>
      <c r="V107" s="156"/>
      <c r="W107" s="156"/>
      <c r="X107" s="156"/>
      <c r="Y107" s="156"/>
      <c r="AA107" s="144"/>
      <c r="AD107" s="146"/>
    </row>
    <row r="108" spans="6:30" ht="18.75" customHeight="1">
      <c r="F108" s="156"/>
      <c r="J108"/>
      <c r="Q108" s="156"/>
      <c r="R108" s="156"/>
      <c r="S108" s="156"/>
      <c r="V108" s="156"/>
      <c r="W108" s="156"/>
      <c r="X108" s="156"/>
      <c r="Y108" s="156"/>
      <c r="AA108" s="144"/>
      <c r="AD108" s="146"/>
    </row>
    <row r="109" spans="6:30" ht="18.75" customHeight="1">
      <c r="F109" s="156"/>
      <c r="J109"/>
      <c r="Q109" s="156"/>
      <c r="R109" s="156"/>
      <c r="S109" s="156"/>
      <c r="V109" s="156"/>
      <c r="W109" s="156"/>
      <c r="X109" s="156"/>
      <c r="Y109" s="156"/>
      <c r="AA109" s="144"/>
      <c r="AD109" s="146"/>
    </row>
    <row r="110" spans="6:30" ht="18.75" customHeight="1">
      <c r="F110" s="156"/>
      <c r="J110"/>
      <c r="Q110" s="156"/>
      <c r="R110" s="156"/>
      <c r="S110" s="156"/>
      <c r="V110" s="156"/>
      <c r="W110" s="156"/>
      <c r="X110" s="156"/>
      <c r="Y110" s="156"/>
      <c r="AA110" s="144"/>
      <c r="AD110" s="146"/>
    </row>
    <row r="111" spans="6:30" ht="18.75" customHeight="1">
      <c r="F111" s="156"/>
      <c r="J111"/>
      <c r="Q111" s="156"/>
      <c r="R111" s="156"/>
      <c r="S111" s="156"/>
      <c r="V111" s="156"/>
      <c r="W111" s="156"/>
      <c r="X111" s="156"/>
      <c r="Y111" s="156"/>
      <c r="AA111" s="144"/>
      <c r="AD111" s="146"/>
    </row>
    <row r="112" spans="6:30" ht="18.75" customHeight="1">
      <c r="F112" s="156"/>
      <c r="J112"/>
      <c r="Q112" s="156"/>
      <c r="R112" s="156"/>
      <c r="S112" s="156"/>
      <c r="V112" s="156"/>
      <c r="W112" s="156"/>
      <c r="X112" s="156"/>
      <c r="Y112" s="156"/>
      <c r="AA112" s="144"/>
      <c r="AD112" s="146"/>
    </row>
    <row r="113" spans="6:30" ht="18.75" customHeight="1">
      <c r="F113" s="156"/>
      <c r="J113"/>
      <c r="Q113" s="156"/>
      <c r="R113" s="156"/>
      <c r="S113" s="156"/>
      <c r="V113" s="156"/>
      <c r="W113" s="156"/>
      <c r="X113" s="156"/>
      <c r="Y113" s="156"/>
      <c r="AA113" s="144"/>
      <c r="AD113" s="146"/>
    </row>
    <row r="114" spans="6:30" ht="18.75" customHeight="1">
      <c r="F114" s="156"/>
      <c r="J114"/>
      <c r="Q114" s="156"/>
      <c r="R114" s="156"/>
      <c r="S114" s="156"/>
      <c r="V114" s="156"/>
      <c r="W114" s="156"/>
      <c r="X114" s="156"/>
      <c r="Y114" s="156"/>
      <c r="AA114" s="144"/>
      <c r="AD114" s="146"/>
    </row>
    <row r="115" spans="6:10" ht="15.75">
      <c r="F115" s="156"/>
      <c r="J115"/>
    </row>
    <row r="116" spans="6:10" ht="15.75">
      <c r="F116" s="156"/>
      <c r="J116"/>
    </row>
    <row r="117" spans="6:10" ht="15.75">
      <c r="F117" s="156"/>
      <c r="J117"/>
    </row>
    <row r="118" spans="6:10" ht="15.75">
      <c r="F118" s="156"/>
      <c r="J118"/>
    </row>
    <row r="119" spans="6:10" ht="15.75">
      <c r="F119" s="156"/>
      <c r="J119"/>
    </row>
    <row r="120" spans="6:10" ht="15.75">
      <c r="F120" s="156"/>
      <c r="J120"/>
    </row>
    <row r="121" spans="6:10" ht="15.75">
      <c r="F121" s="156"/>
      <c r="J121"/>
    </row>
  </sheetData>
  <sheetProtection/>
  <mergeCells count="177">
    <mergeCell ref="V25:AB25"/>
    <mergeCell ref="L35:R35"/>
    <mergeCell ref="V35:AB35"/>
    <mergeCell ref="B1:AC1"/>
    <mergeCell ref="B2:AC2"/>
    <mergeCell ref="B3:AC3"/>
    <mergeCell ref="B35:H35"/>
    <mergeCell ref="L5:R5"/>
    <mergeCell ref="V5:AB5"/>
    <mergeCell ref="B5:H5"/>
    <mergeCell ref="B15:H15"/>
    <mergeCell ref="B25:H25"/>
    <mergeCell ref="L15:R15"/>
    <mergeCell ref="Z52:AB52"/>
    <mergeCell ref="E51:I51"/>
    <mergeCell ref="J51:L51"/>
    <mergeCell ref="M51:Q51"/>
    <mergeCell ref="F47:G47"/>
    <mergeCell ref="E49:AB49"/>
    <mergeCell ref="E50:L50"/>
    <mergeCell ref="M50:T50"/>
    <mergeCell ref="U50:AB50"/>
    <mergeCell ref="E54:I54"/>
    <mergeCell ref="L25:R25"/>
    <mergeCell ref="V15:AB15"/>
    <mergeCell ref="U51:Y51"/>
    <mergeCell ref="Z51:AB51"/>
    <mergeCell ref="E52:I52"/>
    <mergeCell ref="J52:L52"/>
    <mergeCell ref="M52:Q52"/>
    <mergeCell ref="R52:T52"/>
    <mergeCell ref="U52:Y52"/>
    <mergeCell ref="E53:I53"/>
    <mergeCell ref="J53:L53"/>
    <mergeCell ref="M53:Q53"/>
    <mergeCell ref="R53:T53"/>
    <mergeCell ref="U53:Y53"/>
    <mergeCell ref="Z53:AB53"/>
    <mergeCell ref="M55:Q55"/>
    <mergeCell ref="R55:T55"/>
    <mergeCell ref="U55:Y55"/>
    <mergeCell ref="R54:T54"/>
    <mergeCell ref="U54:Y54"/>
    <mergeCell ref="Z54:AB54"/>
    <mergeCell ref="Q66:Z66"/>
    <mergeCell ref="AA66:AC66"/>
    <mergeCell ref="M56:Q56"/>
    <mergeCell ref="R56:T56"/>
    <mergeCell ref="U56:Y56"/>
    <mergeCell ref="M67:O67"/>
    <mergeCell ref="AA62:AC62"/>
    <mergeCell ref="AA70:AC70"/>
    <mergeCell ref="C66:O66"/>
    <mergeCell ref="Q60:AC60"/>
    <mergeCell ref="Q61:Z61"/>
    <mergeCell ref="AA61:AC61"/>
    <mergeCell ref="M69:O69"/>
    <mergeCell ref="C60:O60"/>
    <mergeCell ref="Q62:Z62"/>
    <mergeCell ref="Q69:AC69"/>
    <mergeCell ref="AA65:AC65"/>
    <mergeCell ref="Q71:Z71"/>
    <mergeCell ref="AA71:AC71"/>
    <mergeCell ref="C75:L75"/>
    <mergeCell ref="M75:O75"/>
    <mergeCell ref="C76:L76"/>
    <mergeCell ref="M76:O76"/>
    <mergeCell ref="Q72:Z72"/>
    <mergeCell ref="AA72:AC72"/>
    <mergeCell ref="C74:L74"/>
    <mergeCell ref="M74:O74"/>
    <mergeCell ref="C77:L77"/>
    <mergeCell ref="M77:O77"/>
    <mergeCell ref="Q77:Z77"/>
    <mergeCell ref="C73:O73"/>
    <mergeCell ref="C78:L78"/>
    <mergeCell ref="M78:O78"/>
    <mergeCell ref="C86:L86"/>
    <mergeCell ref="M86:O86"/>
    <mergeCell ref="Q75:Z75"/>
    <mergeCell ref="AA75:AC75"/>
    <mergeCell ref="C81:L81"/>
    <mergeCell ref="M81:O81"/>
    <mergeCell ref="C79:L79"/>
    <mergeCell ref="M79:O79"/>
    <mergeCell ref="AA83:AC83"/>
    <mergeCell ref="C80:L80"/>
    <mergeCell ref="L90:O90"/>
    <mergeCell ref="C91:K91"/>
    <mergeCell ref="L91:O91"/>
    <mergeCell ref="Q81:AC81"/>
    <mergeCell ref="Q76:Z76"/>
    <mergeCell ref="AA76:AC76"/>
    <mergeCell ref="C84:L84"/>
    <mergeCell ref="M84:O84"/>
    <mergeCell ref="AA77:AC77"/>
    <mergeCell ref="C83:O83"/>
    <mergeCell ref="AA91:AC91"/>
    <mergeCell ref="C96:L96"/>
    <mergeCell ref="M96:O96"/>
    <mergeCell ref="C93:K93"/>
    <mergeCell ref="L93:O93"/>
    <mergeCell ref="Q86:Z86"/>
    <mergeCell ref="AA86:AC86"/>
    <mergeCell ref="C89:K89"/>
    <mergeCell ref="L89:O89"/>
    <mergeCell ref="C90:K90"/>
    <mergeCell ref="J54:L54"/>
    <mergeCell ref="M54:Q54"/>
    <mergeCell ref="Z56:AB56"/>
    <mergeCell ref="E57:Y57"/>
    <mergeCell ref="Z57:AB57"/>
    <mergeCell ref="Z55:AB55"/>
    <mergeCell ref="E56:I56"/>
    <mergeCell ref="J56:L56"/>
    <mergeCell ref="E55:I55"/>
    <mergeCell ref="J55:L55"/>
    <mergeCell ref="C64:L64"/>
    <mergeCell ref="M64:O64"/>
    <mergeCell ref="C70:L70"/>
    <mergeCell ref="M70:O70"/>
    <mergeCell ref="Q67:Z67"/>
    <mergeCell ref="AA67:AC67"/>
    <mergeCell ref="C69:L69"/>
    <mergeCell ref="C67:L67"/>
    <mergeCell ref="C68:L68"/>
    <mergeCell ref="Q70:Z70"/>
    <mergeCell ref="AA79:AC79"/>
    <mergeCell ref="AA82:AC82"/>
    <mergeCell ref="Q83:Z83"/>
    <mergeCell ref="C71:L71"/>
    <mergeCell ref="M71:O71"/>
    <mergeCell ref="Q64:AC64"/>
    <mergeCell ref="M68:O68"/>
    <mergeCell ref="Q73:Z73"/>
    <mergeCell ref="AA73:AC73"/>
    <mergeCell ref="M80:O80"/>
    <mergeCell ref="AA90:AC90"/>
    <mergeCell ref="C92:K92"/>
    <mergeCell ref="L92:O92"/>
    <mergeCell ref="Q65:Z65"/>
    <mergeCell ref="C85:L85"/>
    <mergeCell ref="M85:O85"/>
    <mergeCell ref="Q78:Z78"/>
    <mergeCell ref="AA78:AC78"/>
    <mergeCell ref="Q74:Z74"/>
    <mergeCell ref="AA74:AC74"/>
    <mergeCell ref="M98:O98"/>
    <mergeCell ref="M99:O99"/>
    <mergeCell ref="M101:O101"/>
    <mergeCell ref="Q94:Z94"/>
    <mergeCell ref="AA94:AC94"/>
    <mergeCell ref="Q87:Z87"/>
    <mergeCell ref="AA87:AC87"/>
    <mergeCell ref="C95:O95"/>
    <mergeCell ref="Q89:AC89"/>
    <mergeCell ref="Q90:Z90"/>
    <mergeCell ref="C63:L63"/>
    <mergeCell ref="M63:O63"/>
    <mergeCell ref="Q95:Z95"/>
    <mergeCell ref="AA95:AC95"/>
    <mergeCell ref="C99:L99"/>
    <mergeCell ref="C100:L100"/>
    <mergeCell ref="M100:O100"/>
    <mergeCell ref="Q93:AC93"/>
    <mergeCell ref="M97:O97"/>
    <mergeCell ref="C98:L98"/>
    <mergeCell ref="C97:L97"/>
    <mergeCell ref="Q91:Z91"/>
    <mergeCell ref="C88:O88"/>
    <mergeCell ref="Q85:AC85"/>
    <mergeCell ref="Q82:Z82"/>
    <mergeCell ref="R51:T51"/>
    <mergeCell ref="C61:L61"/>
    <mergeCell ref="M61:O61"/>
    <mergeCell ref="C62:L62"/>
    <mergeCell ref="M62:O62"/>
  </mergeCells>
  <conditionalFormatting sqref="E12:G12 C5:G9 B5:B12 F11:G11">
    <cfRule type="cellIs" priority="476" dxfId="574" operator="equal" stopIfTrue="1">
      <formula>1</formula>
    </cfRule>
  </conditionalFormatting>
  <conditionalFormatting sqref="E9:G9 C5:D9 F11:G11">
    <cfRule type="cellIs" priority="472" dxfId="574" operator="equal" stopIfTrue="1">
      <formula>15</formula>
    </cfRule>
    <cfRule type="cellIs" priority="473" dxfId="574" operator="equal" stopIfTrue="1">
      <formula>2</formula>
    </cfRule>
  </conditionalFormatting>
  <conditionalFormatting sqref="E12:G12 D5:G9 B5:B12 F11:G11">
    <cfRule type="cellIs" priority="469" dxfId="574" operator="equal" stopIfTrue="1">
      <formula>31</formula>
    </cfRule>
    <cfRule type="cellIs" priority="470" dxfId="574" operator="equal" stopIfTrue="1">
      <formula>25</formula>
    </cfRule>
    <cfRule type="cellIs" priority="471" dxfId="574" operator="equal" stopIfTrue="1">
      <formula>24</formula>
    </cfRule>
  </conditionalFormatting>
  <conditionalFormatting sqref="L5:Q5">
    <cfRule type="cellIs" priority="292" dxfId="574" operator="equal" stopIfTrue="1">
      <formula>1</formula>
    </cfRule>
  </conditionalFormatting>
  <conditionalFormatting sqref="M5:N5">
    <cfRule type="cellIs" priority="290" dxfId="574" operator="equal" stopIfTrue="1">
      <formula>15</formula>
    </cfRule>
    <cfRule type="cellIs" priority="291" dxfId="574" operator="equal" stopIfTrue="1">
      <formula>2</formula>
    </cfRule>
  </conditionalFormatting>
  <conditionalFormatting sqref="N5:Q5 L5">
    <cfRule type="cellIs" priority="287" dxfId="574" operator="equal" stopIfTrue="1">
      <formula>31</formula>
    </cfRule>
    <cfRule type="cellIs" priority="288" dxfId="574" operator="equal" stopIfTrue="1">
      <formula>25</formula>
    </cfRule>
    <cfRule type="cellIs" priority="289" dxfId="574" operator="equal" stopIfTrue="1">
      <formula>24</formula>
    </cfRule>
  </conditionalFormatting>
  <conditionalFormatting sqref="V5:AA5">
    <cfRule type="cellIs" priority="286" dxfId="574" operator="equal" stopIfTrue="1">
      <formula>1</formula>
    </cfRule>
  </conditionalFormatting>
  <conditionalFormatting sqref="W5:X5">
    <cfRule type="cellIs" priority="284" dxfId="574" operator="equal" stopIfTrue="1">
      <formula>15</formula>
    </cfRule>
    <cfRule type="cellIs" priority="285" dxfId="574" operator="equal" stopIfTrue="1">
      <formula>2</formula>
    </cfRule>
  </conditionalFormatting>
  <conditionalFormatting sqref="X5:AA5 V5">
    <cfRule type="cellIs" priority="281" dxfId="574" operator="equal" stopIfTrue="1">
      <formula>31</formula>
    </cfRule>
    <cfRule type="cellIs" priority="282" dxfId="574" operator="equal" stopIfTrue="1">
      <formula>25</formula>
    </cfRule>
    <cfRule type="cellIs" priority="283" dxfId="574" operator="equal" stopIfTrue="1">
      <formula>24</formula>
    </cfRule>
  </conditionalFormatting>
  <conditionalFormatting sqref="B15:G15">
    <cfRule type="cellIs" priority="280" dxfId="574" operator="equal" stopIfTrue="1">
      <formula>1</formula>
    </cfRule>
  </conditionalFormatting>
  <conditionalFormatting sqref="C15:D15">
    <cfRule type="cellIs" priority="278" dxfId="574" operator="equal" stopIfTrue="1">
      <formula>15</formula>
    </cfRule>
    <cfRule type="cellIs" priority="279" dxfId="574" operator="equal" stopIfTrue="1">
      <formula>2</formula>
    </cfRule>
  </conditionalFormatting>
  <conditionalFormatting sqref="D15:G15 B15">
    <cfRule type="cellIs" priority="275" dxfId="574" operator="equal" stopIfTrue="1">
      <formula>31</formula>
    </cfRule>
    <cfRule type="cellIs" priority="276" dxfId="574" operator="equal" stopIfTrue="1">
      <formula>25</formula>
    </cfRule>
    <cfRule type="cellIs" priority="277" dxfId="574" operator="equal" stopIfTrue="1">
      <formula>24</formula>
    </cfRule>
  </conditionalFormatting>
  <conditionalFormatting sqref="L15:Q15">
    <cfRule type="cellIs" priority="274" dxfId="574" operator="equal" stopIfTrue="1">
      <formula>1</formula>
    </cfRule>
  </conditionalFormatting>
  <conditionalFormatting sqref="M15:N15">
    <cfRule type="cellIs" priority="272" dxfId="574" operator="equal" stopIfTrue="1">
      <formula>15</formula>
    </cfRule>
    <cfRule type="cellIs" priority="273" dxfId="574" operator="equal" stopIfTrue="1">
      <formula>2</formula>
    </cfRule>
  </conditionalFormatting>
  <conditionalFormatting sqref="N15:Q15 L15">
    <cfRule type="cellIs" priority="269" dxfId="574" operator="equal" stopIfTrue="1">
      <formula>31</formula>
    </cfRule>
    <cfRule type="cellIs" priority="270" dxfId="574" operator="equal" stopIfTrue="1">
      <formula>25</formula>
    </cfRule>
    <cfRule type="cellIs" priority="271" dxfId="574" operator="equal" stopIfTrue="1">
      <formula>24</formula>
    </cfRule>
  </conditionalFormatting>
  <conditionalFormatting sqref="V15:AA15">
    <cfRule type="cellIs" priority="268" dxfId="574" operator="equal" stopIfTrue="1">
      <formula>1</formula>
    </cfRule>
  </conditionalFormatting>
  <conditionalFormatting sqref="W15:X15">
    <cfRule type="cellIs" priority="266" dxfId="574" operator="equal" stopIfTrue="1">
      <formula>15</formula>
    </cfRule>
    <cfRule type="cellIs" priority="267" dxfId="574" operator="equal" stopIfTrue="1">
      <formula>2</formula>
    </cfRule>
  </conditionalFormatting>
  <conditionalFormatting sqref="X15:AA15 V15">
    <cfRule type="cellIs" priority="263" dxfId="574" operator="equal" stopIfTrue="1">
      <formula>31</formula>
    </cfRule>
    <cfRule type="cellIs" priority="264" dxfId="574" operator="equal" stopIfTrue="1">
      <formula>25</formula>
    </cfRule>
    <cfRule type="cellIs" priority="265" dxfId="574" operator="equal" stopIfTrue="1">
      <formula>24</formula>
    </cfRule>
  </conditionalFormatting>
  <conditionalFormatting sqref="B25:G25">
    <cfRule type="cellIs" priority="262" dxfId="574" operator="equal" stopIfTrue="1">
      <formula>1</formula>
    </cfRule>
  </conditionalFormatting>
  <conditionalFormatting sqref="C25:D25">
    <cfRule type="cellIs" priority="260" dxfId="574" operator="equal" stopIfTrue="1">
      <formula>15</formula>
    </cfRule>
    <cfRule type="cellIs" priority="261" dxfId="574" operator="equal" stopIfTrue="1">
      <formula>2</formula>
    </cfRule>
  </conditionalFormatting>
  <conditionalFormatting sqref="D25:G25 B25">
    <cfRule type="cellIs" priority="257" dxfId="574" operator="equal" stopIfTrue="1">
      <formula>31</formula>
    </cfRule>
    <cfRule type="cellIs" priority="258" dxfId="574" operator="equal" stopIfTrue="1">
      <formula>25</formula>
    </cfRule>
    <cfRule type="cellIs" priority="259" dxfId="574" operator="equal" stopIfTrue="1">
      <formula>24</formula>
    </cfRule>
  </conditionalFormatting>
  <conditionalFormatting sqref="L25:Q25">
    <cfRule type="cellIs" priority="256" dxfId="574" operator="equal" stopIfTrue="1">
      <formula>1</formula>
    </cfRule>
  </conditionalFormatting>
  <conditionalFormatting sqref="M25:N25">
    <cfRule type="cellIs" priority="254" dxfId="574" operator="equal" stopIfTrue="1">
      <formula>15</formula>
    </cfRule>
    <cfRule type="cellIs" priority="255" dxfId="574" operator="equal" stopIfTrue="1">
      <formula>2</formula>
    </cfRule>
  </conditionalFormatting>
  <conditionalFormatting sqref="N25:Q25 L25">
    <cfRule type="cellIs" priority="251" dxfId="574" operator="equal" stopIfTrue="1">
      <formula>31</formula>
    </cfRule>
    <cfRule type="cellIs" priority="252" dxfId="574" operator="equal" stopIfTrue="1">
      <formula>25</formula>
    </cfRule>
    <cfRule type="cellIs" priority="253" dxfId="574" operator="equal" stopIfTrue="1">
      <formula>24</formula>
    </cfRule>
  </conditionalFormatting>
  <conditionalFormatting sqref="V25:AA25">
    <cfRule type="cellIs" priority="250" dxfId="574" operator="equal" stopIfTrue="1">
      <formula>1</formula>
    </cfRule>
  </conditionalFormatting>
  <conditionalFormatting sqref="W25:X25">
    <cfRule type="cellIs" priority="248" dxfId="574" operator="equal" stopIfTrue="1">
      <formula>15</formula>
    </cfRule>
    <cfRule type="cellIs" priority="249" dxfId="574" operator="equal" stopIfTrue="1">
      <formula>2</formula>
    </cfRule>
  </conditionalFormatting>
  <conditionalFormatting sqref="X25:AA25 V25">
    <cfRule type="cellIs" priority="245" dxfId="574" operator="equal" stopIfTrue="1">
      <formula>31</formula>
    </cfRule>
    <cfRule type="cellIs" priority="246" dxfId="574" operator="equal" stopIfTrue="1">
      <formula>25</formula>
    </cfRule>
    <cfRule type="cellIs" priority="247" dxfId="574" operator="equal" stopIfTrue="1">
      <formula>24</formula>
    </cfRule>
  </conditionalFormatting>
  <conditionalFormatting sqref="B35:G35">
    <cfRule type="cellIs" priority="244" dxfId="574" operator="equal" stopIfTrue="1">
      <formula>1</formula>
    </cfRule>
  </conditionalFormatting>
  <conditionalFormatting sqref="C35:D35">
    <cfRule type="cellIs" priority="242" dxfId="574" operator="equal" stopIfTrue="1">
      <formula>15</formula>
    </cfRule>
    <cfRule type="cellIs" priority="243" dxfId="574" operator="equal" stopIfTrue="1">
      <formula>2</formula>
    </cfRule>
  </conditionalFormatting>
  <conditionalFormatting sqref="D35:G35 B35">
    <cfRule type="cellIs" priority="239" dxfId="574" operator="equal" stopIfTrue="1">
      <formula>31</formula>
    </cfRule>
    <cfRule type="cellIs" priority="240" dxfId="574" operator="equal" stopIfTrue="1">
      <formula>25</formula>
    </cfRule>
    <cfRule type="cellIs" priority="241" dxfId="574" operator="equal" stopIfTrue="1">
      <formula>24</formula>
    </cfRule>
  </conditionalFormatting>
  <conditionalFormatting sqref="L35:Q35">
    <cfRule type="cellIs" priority="238" dxfId="574" operator="equal" stopIfTrue="1">
      <formula>1</formula>
    </cfRule>
  </conditionalFormatting>
  <conditionalFormatting sqref="M35:N35">
    <cfRule type="cellIs" priority="236" dxfId="574" operator="equal" stopIfTrue="1">
      <formula>15</formula>
    </cfRule>
    <cfRule type="cellIs" priority="237" dxfId="574" operator="equal" stopIfTrue="1">
      <formula>2</formula>
    </cfRule>
  </conditionalFormatting>
  <conditionalFormatting sqref="N35:Q35 L35">
    <cfRule type="cellIs" priority="233" dxfId="574" operator="equal" stopIfTrue="1">
      <formula>31</formula>
    </cfRule>
    <cfRule type="cellIs" priority="234" dxfId="574" operator="equal" stopIfTrue="1">
      <formula>25</formula>
    </cfRule>
    <cfRule type="cellIs" priority="235" dxfId="574" operator="equal" stopIfTrue="1">
      <formula>24</formula>
    </cfRule>
  </conditionalFormatting>
  <conditionalFormatting sqref="V35:AA35">
    <cfRule type="cellIs" priority="232" dxfId="574" operator="equal" stopIfTrue="1">
      <formula>1</formula>
    </cfRule>
  </conditionalFormatting>
  <conditionalFormatting sqref="W35:X35">
    <cfRule type="cellIs" priority="230" dxfId="574" operator="equal" stopIfTrue="1">
      <formula>15</formula>
    </cfRule>
    <cfRule type="cellIs" priority="231" dxfId="574" operator="equal" stopIfTrue="1">
      <formula>2</formula>
    </cfRule>
  </conditionalFormatting>
  <conditionalFormatting sqref="X35:AA35 V35">
    <cfRule type="cellIs" priority="227" dxfId="574" operator="equal" stopIfTrue="1">
      <formula>31</formula>
    </cfRule>
    <cfRule type="cellIs" priority="228" dxfId="574" operator="equal" stopIfTrue="1">
      <formula>25</formula>
    </cfRule>
    <cfRule type="cellIs" priority="229" dxfId="574" operator="equal" stopIfTrue="1">
      <formula>24</formula>
    </cfRule>
  </conditionalFormatting>
  <conditionalFormatting sqref="L6:Q6">
    <cfRule type="cellIs" priority="226" dxfId="574" operator="equal" stopIfTrue="1">
      <formula>1</formula>
    </cfRule>
  </conditionalFormatting>
  <conditionalFormatting sqref="M6:N6">
    <cfRule type="cellIs" priority="224" dxfId="574" operator="equal" stopIfTrue="1">
      <formula>15</formula>
    </cfRule>
    <cfRule type="cellIs" priority="225" dxfId="574" operator="equal" stopIfTrue="1">
      <formula>2</formula>
    </cfRule>
  </conditionalFormatting>
  <conditionalFormatting sqref="N6:Q6 L6">
    <cfRule type="cellIs" priority="221" dxfId="574" operator="equal" stopIfTrue="1">
      <formula>31</formula>
    </cfRule>
    <cfRule type="cellIs" priority="222" dxfId="574" operator="equal" stopIfTrue="1">
      <formula>25</formula>
    </cfRule>
    <cfRule type="cellIs" priority="223" dxfId="574" operator="equal" stopIfTrue="1">
      <formula>24</formula>
    </cfRule>
  </conditionalFormatting>
  <conditionalFormatting sqref="B26:G26">
    <cfRule type="cellIs" priority="196" dxfId="574" operator="equal" stopIfTrue="1">
      <formula>1</formula>
    </cfRule>
  </conditionalFormatting>
  <conditionalFormatting sqref="C26:D26">
    <cfRule type="cellIs" priority="194" dxfId="574" operator="equal" stopIfTrue="1">
      <formula>15</formula>
    </cfRule>
    <cfRule type="cellIs" priority="195" dxfId="574" operator="equal" stopIfTrue="1">
      <formula>2</formula>
    </cfRule>
  </conditionalFormatting>
  <conditionalFormatting sqref="D26:G26 B26">
    <cfRule type="cellIs" priority="191" dxfId="574" operator="equal" stopIfTrue="1">
      <formula>31</formula>
    </cfRule>
    <cfRule type="cellIs" priority="192" dxfId="574" operator="equal" stopIfTrue="1">
      <formula>25</formula>
    </cfRule>
    <cfRule type="cellIs" priority="193" dxfId="574" operator="equal" stopIfTrue="1">
      <formula>24</formula>
    </cfRule>
  </conditionalFormatting>
  <conditionalFormatting sqref="O31:Q31 M26:Q26 L26:L31">
    <cfRule type="cellIs" priority="190" dxfId="574" operator="equal" stopIfTrue="1">
      <formula>1</formula>
    </cfRule>
  </conditionalFormatting>
  <conditionalFormatting sqref="O31:Q31 M26:N26">
    <cfRule type="cellIs" priority="188" dxfId="574" operator="equal" stopIfTrue="1">
      <formula>15</formula>
    </cfRule>
    <cfRule type="cellIs" priority="189" dxfId="574" operator="equal" stopIfTrue="1">
      <formula>2</formula>
    </cfRule>
  </conditionalFormatting>
  <conditionalFormatting sqref="O31:Q31 N26:Q26 L26:L31">
    <cfRule type="cellIs" priority="185" dxfId="574" operator="equal" stopIfTrue="1">
      <formula>31</formula>
    </cfRule>
    <cfRule type="cellIs" priority="186" dxfId="574" operator="equal" stopIfTrue="1">
      <formula>25</formula>
    </cfRule>
    <cfRule type="cellIs" priority="187" dxfId="574" operator="equal" stopIfTrue="1">
      <formula>24</formula>
    </cfRule>
  </conditionalFormatting>
  <conditionalFormatting sqref="Y31:Z31 W26:AA26 V26:V31 W29:X29 Z29:AA29 W28:AA28 W27:X27 Z27:AA27">
    <cfRule type="cellIs" priority="184" dxfId="574" operator="equal" stopIfTrue="1">
      <formula>1</formula>
    </cfRule>
  </conditionalFormatting>
  <conditionalFormatting sqref="Z29:AA29 Y31:Z31 W26:X29">
    <cfRule type="cellIs" priority="182" dxfId="574" operator="equal" stopIfTrue="1">
      <formula>15</formula>
    </cfRule>
    <cfRule type="cellIs" priority="183" dxfId="574" operator="equal" stopIfTrue="1">
      <formula>2</formula>
    </cfRule>
  </conditionalFormatting>
  <conditionalFormatting sqref="Y31:Z31 X26:AA26 V26:V31 X29 Z29:AA29 X28:AA28 X27 Z27:AA27">
    <cfRule type="cellIs" priority="179" dxfId="574" operator="equal" stopIfTrue="1">
      <formula>31</formula>
    </cfRule>
    <cfRule type="cellIs" priority="180" dxfId="574" operator="equal" stopIfTrue="1">
      <formula>25</formula>
    </cfRule>
    <cfRule type="cellIs" priority="181" dxfId="574" operator="equal" stopIfTrue="1">
      <formula>24</formula>
    </cfRule>
  </conditionalFormatting>
  <conditionalFormatting sqref="E41:G41 C36:G37 C42:G42 B36:B42 C39:G39">
    <cfRule type="cellIs" priority="178" dxfId="574" operator="equal" stopIfTrue="1">
      <formula>1</formula>
    </cfRule>
  </conditionalFormatting>
  <conditionalFormatting sqref="E41:G41 C36:D37 C42:D42 C39:G39">
    <cfRule type="cellIs" priority="176" dxfId="574" operator="equal" stopIfTrue="1">
      <formula>15</formula>
    </cfRule>
    <cfRule type="cellIs" priority="177" dxfId="574" operator="equal" stopIfTrue="1">
      <formula>2</formula>
    </cfRule>
  </conditionalFormatting>
  <conditionalFormatting sqref="E41:G41 D36:G37 D42:G42 B36:B42 D39:G39">
    <cfRule type="cellIs" priority="173" dxfId="574" operator="equal" stopIfTrue="1">
      <formula>31</formula>
    </cfRule>
    <cfRule type="cellIs" priority="174" dxfId="574" operator="equal" stopIfTrue="1">
      <formula>25</formula>
    </cfRule>
    <cfRule type="cellIs" priority="175" dxfId="574" operator="equal" stopIfTrue="1">
      <formula>24</formula>
    </cfRule>
  </conditionalFormatting>
  <conditionalFormatting sqref="P41:Q41 M36:Q36 L36:L41 N39:Q39 M38:Q38 O37:Q37">
    <cfRule type="cellIs" priority="172" dxfId="574" operator="equal" stopIfTrue="1">
      <formula>1</formula>
    </cfRule>
  </conditionalFormatting>
  <conditionalFormatting sqref="P41:Q41 M36:N36 N39:Q39 M38:N38">
    <cfRule type="cellIs" priority="170" dxfId="574" operator="equal" stopIfTrue="1">
      <formula>15</formula>
    </cfRule>
    <cfRule type="cellIs" priority="171" dxfId="574" operator="equal" stopIfTrue="1">
      <formula>2</formula>
    </cfRule>
  </conditionalFormatting>
  <conditionalFormatting sqref="P41:Q41 N36:Q36 L36:L41 N38:Q39 O37:Q37">
    <cfRule type="cellIs" priority="167" dxfId="574" operator="equal" stopIfTrue="1">
      <formula>31</formula>
    </cfRule>
    <cfRule type="cellIs" priority="168" dxfId="574" operator="equal" stopIfTrue="1">
      <formula>25</formula>
    </cfRule>
    <cfRule type="cellIs" priority="169" dxfId="574" operator="equal" stopIfTrue="1">
      <formula>24</formula>
    </cfRule>
  </conditionalFormatting>
  <conditionalFormatting sqref="Y41:AA41 W36:AA36 V36:V41 W39:Y39 AA39 W38:AA38 W37:Y37 AA37">
    <cfRule type="cellIs" priority="166" dxfId="574" operator="equal" stopIfTrue="1">
      <formula>1</formula>
    </cfRule>
  </conditionalFormatting>
  <conditionalFormatting sqref="Y39 Y41:AA41 W36:X39 AA39">
    <cfRule type="cellIs" priority="164" dxfId="574" operator="equal" stopIfTrue="1">
      <formula>15</formula>
    </cfRule>
    <cfRule type="cellIs" priority="165" dxfId="574" operator="equal" stopIfTrue="1">
      <formula>2</formula>
    </cfRule>
  </conditionalFormatting>
  <conditionalFormatting sqref="Y41:AA41 X36:AA36 V36:V41 X39:Y39 AA39 X38:AA38 X37:Y37 AA37">
    <cfRule type="cellIs" priority="161" dxfId="574" operator="equal" stopIfTrue="1">
      <formula>31</formula>
    </cfRule>
    <cfRule type="cellIs" priority="162" dxfId="574" operator="equal" stopIfTrue="1">
      <formula>25</formula>
    </cfRule>
    <cfRule type="cellIs" priority="163" dxfId="574" operator="equal" stopIfTrue="1">
      <formula>24</formula>
    </cfRule>
  </conditionalFormatting>
  <conditionalFormatting sqref="O11:Q11 M9:Q9 L7:L11">
    <cfRule type="cellIs" priority="160" dxfId="574" operator="equal" stopIfTrue="1">
      <formula>1</formula>
    </cfRule>
  </conditionalFormatting>
  <conditionalFormatting sqref="O11:Q11 M9:Q9">
    <cfRule type="cellIs" priority="158" dxfId="574" operator="equal" stopIfTrue="1">
      <formula>15</formula>
    </cfRule>
    <cfRule type="cellIs" priority="159" dxfId="574" operator="equal" stopIfTrue="1">
      <formula>2</formula>
    </cfRule>
  </conditionalFormatting>
  <conditionalFormatting sqref="O11:Q11 N9:Q9 L7:L11">
    <cfRule type="cellIs" priority="155" dxfId="574" operator="equal" stopIfTrue="1">
      <formula>31</formula>
    </cfRule>
    <cfRule type="cellIs" priority="156" dxfId="574" operator="equal" stopIfTrue="1">
      <formula>25</formula>
    </cfRule>
    <cfRule type="cellIs" priority="157" dxfId="574" operator="equal" stopIfTrue="1">
      <formula>24</formula>
    </cfRule>
  </conditionalFormatting>
  <conditionalFormatting sqref="Y11:AA11 W6:AA6 V6:V11 W7:X7 W9:X9">
    <cfRule type="cellIs" priority="154" dxfId="574" operator="equal" stopIfTrue="1">
      <formula>1</formula>
    </cfRule>
  </conditionalFormatting>
  <conditionalFormatting sqref="Y11:AA11 W6:X7 W9:X9">
    <cfRule type="cellIs" priority="152" dxfId="574" operator="equal" stopIfTrue="1">
      <formula>15</formula>
    </cfRule>
    <cfRule type="cellIs" priority="153" dxfId="574" operator="equal" stopIfTrue="1">
      <formula>2</formula>
    </cfRule>
  </conditionalFormatting>
  <conditionalFormatting sqref="Y11:AA11 X6:AA6 V6:V11 X7 X9">
    <cfRule type="cellIs" priority="149" dxfId="574" operator="equal" stopIfTrue="1">
      <formula>31</formula>
    </cfRule>
    <cfRule type="cellIs" priority="150" dxfId="574" operator="equal" stopIfTrue="1">
      <formula>25</formula>
    </cfRule>
    <cfRule type="cellIs" priority="151" dxfId="574" operator="equal" stopIfTrue="1">
      <formula>24</formula>
    </cfRule>
  </conditionalFormatting>
  <conditionalFormatting sqref="C16:G16 B16:B21 C17:F17 C18:G18">
    <cfRule type="cellIs" priority="148" dxfId="574" operator="equal" stopIfTrue="1">
      <formula>1</formula>
    </cfRule>
  </conditionalFormatting>
  <conditionalFormatting sqref="C16:D18">
    <cfRule type="cellIs" priority="146" dxfId="574" operator="equal" stopIfTrue="1">
      <formula>15</formula>
    </cfRule>
    <cfRule type="cellIs" priority="147" dxfId="574" operator="equal" stopIfTrue="1">
      <formula>2</formula>
    </cfRule>
  </conditionalFormatting>
  <conditionalFormatting sqref="D16:G16 B16:B21 D17:F17 D18:G18">
    <cfRule type="cellIs" priority="143" dxfId="574" operator="equal" stopIfTrue="1">
      <formula>31</formula>
    </cfRule>
    <cfRule type="cellIs" priority="144" dxfId="574" operator="equal" stopIfTrue="1">
      <formula>25</formula>
    </cfRule>
    <cfRule type="cellIs" priority="145" dxfId="574" operator="equal" stopIfTrue="1">
      <formula>24</formula>
    </cfRule>
  </conditionalFormatting>
  <conditionalFormatting sqref="M16:Q16 L16:L21 N19:Q19 O21:Q21">
    <cfRule type="cellIs" priority="136" dxfId="574" operator="equal" stopIfTrue="1">
      <formula>1</formula>
    </cfRule>
  </conditionalFormatting>
  <conditionalFormatting sqref="M16:N16 N19:Q19 O21:Q21">
    <cfRule type="cellIs" priority="134" dxfId="574" operator="equal" stopIfTrue="1">
      <formula>15</formula>
    </cfRule>
    <cfRule type="cellIs" priority="135" dxfId="574" operator="equal" stopIfTrue="1">
      <formula>2</formula>
    </cfRule>
  </conditionalFormatting>
  <conditionalFormatting sqref="N16:Q16 L16:L21 N19:Q19 O21:Q21">
    <cfRule type="cellIs" priority="131" dxfId="574" operator="equal" stopIfTrue="1">
      <formula>31</formula>
    </cfRule>
    <cfRule type="cellIs" priority="132" dxfId="574" operator="equal" stopIfTrue="1">
      <formula>25</formula>
    </cfRule>
    <cfRule type="cellIs" priority="133" dxfId="574" operator="equal" stopIfTrue="1">
      <formula>24</formula>
    </cfRule>
  </conditionalFormatting>
  <conditionalFormatting sqref="Y21:Z21 W16:AA16 V16:V21 W19:X19 Z19:AA19 W17:X17">
    <cfRule type="cellIs" priority="130" dxfId="574" operator="equal" stopIfTrue="1">
      <formula>1</formula>
    </cfRule>
  </conditionalFormatting>
  <conditionalFormatting sqref="Z19:AA19 Y21:Z21 W16:X17 W19:X19">
    <cfRule type="cellIs" priority="128" dxfId="574" operator="equal" stopIfTrue="1">
      <formula>15</formula>
    </cfRule>
    <cfRule type="cellIs" priority="129" dxfId="574" operator="equal" stopIfTrue="1">
      <formula>2</formula>
    </cfRule>
  </conditionalFormatting>
  <conditionalFormatting sqref="Y21:Z21 X16:AA16 V16:V21 X19 Z19:AA19 X17">
    <cfRule type="cellIs" priority="125" dxfId="574" operator="equal" stopIfTrue="1">
      <formula>31</formula>
    </cfRule>
    <cfRule type="cellIs" priority="126" dxfId="574" operator="equal" stopIfTrue="1">
      <formula>25</formula>
    </cfRule>
    <cfRule type="cellIs" priority="127" dxfId="574" operator="equal" stopIfTrue="1">
      <formula>24</formula>
    </cfRule>
  </conditionalFormatting>
  <conditionalFormatting sqref="C27:G27 B27:B31 C29:G29">
    <cfRule type="cellIs" priority="124" dxfId="574" operator="equal" stopIfTrue="1">
      <formula>1</formula>
    </cfRule>
  </conditionalFormatting>
  <conditionalFormatting sqref="C27:D27 C29:G29">
    <cfRule type="cellIs" priority="122" dxfId="574" operator="equal" stopIfTrue="1">
      <formula>15</formula>
    </cfRule>
    <cfRule type="cellIs" priority="123" dxfId="574" operator="equal" stopIfTrue="1">
      <formula>2</formula>
    </cfRule>
  </conditionalFormatting>
  <conditionalFormatting sqref="D27:G27 B27:B31 D29:G29">
    <cfRule type="cellIs" priority="119" dxfId="574" operator="equal" stopIfTrue="1">
      <formula>31</formula>
    </cfRule>
    <cfRule type="cellIs" priority="120" dxfId="574" operator="equal" stopIfTrue="1">
      <formula>25</formula>
    </cfRule>
    <cfRule type="cellIs" priority="121" dxfId="574" operator="equal" stopIfTrue="1">
      <formula>24</formula>
    </cfRule>
  </conditionalFormatting>
  <conditionalFormatting sqref="H11">
    <cfRule type="cellIs" priority="118" dxfId="574" operator="equal" stopIfTrue="1">
      <formula>1</formula>
    </cfRule>
  </conditionalFormatting>
  <conditionalFormatting sqref="H11">
    <cfRule type="cellIs" priority="116" dxfId="574" operator="equal" stopIfTrue="1">
      <formula>15</formula>
    </cfRule>
    <cfRule type="cellIs" priority="117" dxfId="574" operator="equal" stopIfTrue="1">
      <formula>2</formula>
    </cfRule>
  </conditionalFormatting>
  <conditionalFormatting sqref="H11">
    <cfRule type="cellIs" priority="113" dxfId="574" operator="equal" stopIfTrue="1">
      <formula>31</formula>
    </cfRule>
    <cfRule type="cellIs" priority="114" dxfId="574" operator="equal" stopIfTrue="1">
      <formula>25</formula>
    </cfRule>
    <cfRule type="cellIs" priority="115" dxfId="574" operator="equal" stopIfTrue="1">
      <formula>24</formula>
    </cfRule>
  </conditionalFormatting>
  <conditionalFormatting sqref="M8:R8 N7:R7">
    <cfRule type="cellIs" priority="112" dxfId="574" operator="equal" stopIfTrue="1">
      <formula>1</formula>
    </cfRule>
  </conditionalFormatting>
  <conditionalFormatting sqref="M8:R8 N7:R7">
    <cfRule type="cellIs" priority="110" dxfId="574" operator="equal" stopIfTrue="1">
      <formula>15</formula>
    </cfRule>
    <cfRule type="cellIs" priority="111" dxfId="574" operator="equal" stopIfTrue="1">
      <formula>2</formula>
    </cfRule>
  </conditionalFormatting>
  <conditionalFormatting sqref="M8:R8 N7:R7">
    <cfRule type="cellIs" priority="107" dxfId="574" operator="equal" stopIfTrue="1">
      <formula>31</formula>
    </cfRule>
    <cfRule type="cellIs" priority="108" dxfId="574" operator="equal" stopIfTrue="1">
      <formula>25</formula>
    </cfRule>
    <cfRule type="cellIs" priority="109" dxfId="574" operator="equal" stopIfTrue="1">
      <formula>24</formula>
    </cfRule>
  </conditionalFormatting>
  <conditionalFormatting sqref="B32">
    <cfRule type="cellIs" priority="102" dxfId="574" operator="equal" stopIfTrue="1">
      <formula>1</formula>
    </cfRule>
  </conditionalFormatting>
  <conditionalFormatting sqref="B32">
    <cfRule type="cellIs" priority="99" dxfId="574" operator="equal" stopIfTrue="1">
      <formula>31</formula>
    </cfRule>
    <cfRule type="cellIs" priority="100" dxfId="574" operator="equal" stopIfTrue="1">
      <formula>25</formula>
    </cfRule>
    <cfRule type="cellIs" priority="101" dxfId="574" operator="equal" stopIfTrue="1">
      <formula>24</formula>
    </cfRule>
  </conditionalFormatting>
  <conditionalFormatting sqref="B22">
    <cfRule type="cellIs" priority="98" dxfId="574" operator="equal" stopIfTrue="1">
      <formula>1</formula>
    </cfRule>
  </conditionalFormatting>
  <conditionalFormatting sqref="B22">
    <cfRule type="cellIs" priority="95" dxfId="574" operator="equal" stopIfTrue="1">
      <formula>31</formula>
    </cfRule>
    <cfRule type="cellIs" priority="96" dxfId="574" operator="equal" stopIfTrue="1">
      <formula>25</formula>
    </cfRule>
    <cfRule type="cellIs" priority="97" dxfId="574" operator="equal" stopIfTrue="1">
      <formula>24</formula>
    </cfRule>
  </conditionalFormatting>
  <conditionalFormatting sqref="H20">
    <cfRule type="cellIs" priority="94" dxfId="574" operator="equal" stopIfTrue="1">
      <formula>1</formula>
    </cfRule>
  </conditionalFormatting>
  <conditionalFormatting sqref="H20">
    <cfRule type="cellIs" priority="92" dxfId="574" operator="equal" stopIfTrue="1">
      <formula>15</formula>
    </cfRule>
    <cfRule type="cellIs" priority="93" dxfId="574" operator="equal" stopIfTrue="1">
      <formula>2</formula>
    </cfRule>
  </conditionalFormatting>
  <conditionalFormatting sqref="H20">
    <cfRule type="cellIs" priority="89" dxfId="574" operator="equal" stopIfTrue="1">
      <formula>31</formula>
    </cfRule>
    <cfRule type="cellIs" priority="90" dxfId="574" operator="equal" stopIfTrue="1">
      <formula>25</formula>
    </cfRule>
    <cfRule type="cellIs" priority="91" dxfId="574" operator="equal" stopIfTrue="1">
      <formula>24</formula>
    </cfRule>
  </conditionalFormatting>
  <conditionalFormatting sqref="H19">
    <cfRule type="cellIs" priority="88" dxfId="574" operator="equal" stopIfTrue="1">
      <formula>1</formula>
    </cfRule>
  </conditionalFormatting>
  <conditionalFormatting sqref="H19">
    <cfRule type="cellIs" priority="86" dxfId="574" operator="equal" stopIfTrue="1">
      <formula>15</formula>
    </cfRule>
    <cfRule type="cellIs" priority="87" dxfId="574" operator="equal" stopIfTrue="1">
      <formula>2</formula>
    </cfRule>
  </conditionalFormatting>
  <conditionalFormatting sqref="H19">
    <cfRule type="cellIs" priority="83" dxfId="574" operator="equal" stopIfTrue="1">
      <formula>31</formula>
    </cfRule>
    <cfRule type="cellIs" priority="84" dxfId="574" operator="equal" stopIfTrue="1">
      <formula>25</formula>
    </cfRule>
    <cfRule type="cellIs" priority="85" dxfId="574" operator="equal" stopIfTrue="1">
      <formula>24</formula>
    </cfRule>
  </conditionalFormatting>
  <conditionalFormatting sqref="D38:G38">
    <cfRule type="cellIs" priority="1" dxfId="574" operator="equal" stopIfTrue="1">
      <formula>31</formula>
    </cfRule>
    <cfRule type="cellIs" priority="2" dxfId="574" operator="equal" stopIfTrue="1">
      <formula>25</formula>
    </cfRule>
    <cfRule type="cellIs" priority="3" dxfId="574" operator="equal" stopIfTrue="1">
      <formula>24</formula>
    </cfRule>
  </conditionalFormatting>
  <conditionalFormatting sqref="C38:H38">
    <cfRule type="cellIs" priority="6" dxfId="574" operator="equal" stopIfTrue="1">
      <formula>1</formula>
    </cfRule>
  </conditionalFormatting>
  <conditionalFormatting sqref="C38:H38">
    <cfRule type="cellIs" priority="4" dxfId="574" operator="equal" stopIfTrue="1">
      <formula>15</formula>
    </cfRule>
    <cfRule type="cellIs" priority="5" dxfId="574" operator="equal" stopIfTrue="1">
      <formula>2</formula>
    </cfRule>
  </conditionalFormatting>
  <conditionalFormatting sqref="C19:F19">
    <cfRule type="cellIs" priority="68" dxfId="574" operator="equal" stopIfTrue="1">
      <formula>1</formula>
    </cfRule>
  </conditionalFormatting>
  <conditionalFormatting sqref="C19:F19">
    <cfRule type="cellIs" priority="66" dxfId="574" operator="equal" stopIfTrue="1">
      <formula>15</formula>
    </cfRule>
    <cfRule type="cellIs" priority="67" dxfId="574" operator="equal" stopIfTrue="1">
      <formula>2</formula>
    </cfRule>
  </conditionalFormatting>
  <conditionalFormatting sqref="G19">
    <cfRule type="cellIs" priority="65" dxfId="574" operator="equal" stopIfTrue="1">
      <formula>1</formula>
    </cfRule>
  </conditionalFormatting>
  <conditionalFormatting sqref="G19">
    <cfRule type="cellIs" priority="62" dxfId="574" operator="equal" stopIfTrue="1">
      <formula>31</formula>
    </cfRule>
    <cfRule type="cellIs" priority="63" dxfId="574" operator="equal" stopIfTrue="1">
      <formula>25</formula>
    </cfRule>
    <cfRule type="cellIs" priority="64" dxfId="574" operator="equal" stopIfTrue="1">
      <formula>24</formula>
    </cfRule>
  </conditionalFormatting>
  <conditionalFormatting sqref="C20:G20">
    <cfRule type="cellIs" priority="61" dxfId="574" operator="equal" stopIfTrue="1">
      <formula>1</formula>
    </cfRule>
  </conditionalFormatting>
  <conditionalFormatting sqref="C20:G20">
    <cfRule type="cellIs" priority="59" dxfId="574" operator="equal" stopIfTrue="1">
      <formula>15</formula>
    </cfRule>
    <cfRule type="cellIs" priority="60" dxfId="574" operator="equal" stopIfTrue="1">
      <formula>2</formula>
    </cfRule>
  </conditionalFormatting>
  <conditionalFormatting sqref="C20:G20">
    <cfRule type="cellIs" priority="56" dxfId="574" operator="equal" stopIfTrue="1">
      <formula>31</formula>
    </cfRule>
    <cfRule type="cellIs" priority="57" dxfId="574" operator="equal" stopIfTrue="1">
      <formula>25</formula>
    </cfRule>
    <cfRule type="cellIs" priority="58" dxfId="574" operator="equal" stopIfTrue="1">
      <formula>24</formula>
    </cfRule>
  </conditionalFormatting>
  <conditionalFormatting sqref="D21:H21">
    <cfRule type="cellIs" priority="55" dxfId="574" operator="equal" stopIfTrue="1">
      <formula>1</formula>
    </cfRule>
  </conditionalFormatting>
  <conditionalFormatting sqref="D21:H21">
    <cfRule type="cellIs" priority="53" dxfId="574" operator="equal" stopIfTrue="1">
      <formula>15</formula>
    </cfRule>
    <cfRule type="cellIs" priority="54" dxfId="574" operator="equal" stopIfTrue="1">
      <formula>2</formula>
    </cfRule>
  </conditionalFormatting>
  <conditionalFormatting sqref="D21:H21">
    <cfRule type="cellIs" priority="50" dxfId="574" operator="equal" stopIfTrue="1">
      <formula>31</formula>
    </cfRule>
    <cfRule type="cellIs" priority="51" dxfId="574" operator="equal" stopIfTrue="1">
      <formula>25</formula>
    </cfRule>
    <cfRule type="cellIs" priority="52" dxfId="574" operator="equal" stopIfTrue="1">
      <formula>24</formula>
    </cfRule>
  </conditionalFormatting>
  <conditionalFormatting sqref="AA17:AB17">
    <cfRule type="cellIs" priority="49" dxfId="574" operator="equal" stopIfTrue="1">
      <formula>1</formula>
    </cfRule>
  </conditionalFormatting>
  <conditionalFormatting sqref="AA17:AB17">
    <cfRule type="cellIs" priority="47" dxfId="574" operator="equal" stopIfTrue="1">
      <formula>15</formula>
    </cfRule>
    <cfRule type="cellIs" priority="48" dxfId="574" operator="equal" stopIfTrue="1">
      <formula>2</formula>
    </cfRule>
  </conditionalFormatting>
  <conditionalFormatting sqref="AB17">
    <cfRule type="cellIs" priority="44" dxfId="574" operator="equal" stopIfTrue="1">
      <formula>31</formula>
    </cfRule>
    <cfRule type="cellIs" priority="45" dxfId="574" operator="equal" stopIfTrue="1">
      <formula>25</formula>
    </cfRule>
    <cfRule type="cellIs" priority="46" dxfId="574" operator="equal" stopIfTrue="1">
      <formula>24</formula>
    </cfRule>
  </conditionalFormatting>
  <conditionalFormatting sqref="C28:H28">
    <cfRule type="cellIs" priority="43" dxfId="574" operator="equal" stopIfTrue="1">
      <formula>1</formula>
    </cfRule>
  </conditionalFormatting>
  <conditionalFormatting sqref="C28:H28">
    <cfRule type="cellIs" priority="41" dxfId="574" operator="equal" stopIfTrue="1">
      <formula>15</formula>
    </cfRule>
    <cfRule type="cellIs" priority="42" dxfId="574" operator="equal" stopIfTrue="1">
      <formula>2</formula>
    </cfRule>
  </conditionalFormatting>
  <conditionalFormatting sqref="D28:E28 G28:H28">
    <cfRule type="cellIs" priority="38" dxfId="574" operator="equal" stopIfTrue="1">
      <formula>31</formula>
    </cfRule>
    <cfRule type="cellIs" priority="39" dxfId="574" operator="equal" stopIfTrue="1">
      <formula>25</formula>
    </cfRule>
    <cfRule type="cellIs" priority="40" dxfId="574" operator="equal" stopIfTrue="1">
      <formula>24</formula>
    </cfRule>
  </conditionalFormatting>
  <conditionalFormatting sqref="C31:E31">
    <cfRule type="cellIs" priority="34" dxfId="574" operator="equal" stopIfTrue="1">
      <formula>1</formula>
    </cfRule>
  </conditionalFormatting>
  <conditionalFormatting sqref="C31:E31">
    <cfRule type="cellIs" priority="32" dxfId="574" operator="equal" stopIfTrue="1">
      <formula>15</formula>
    </cfRule>
    <cfRule type="cellIs" priority="33" dxfId="574" operator="equal" stopIfTrue="1">
      <formula>2</formula>
    </cfRule>
  </conditionalFormatting>
  <conditionalFormatting sqref="F31:H31">
    <cfRule type="cellIs" priority="25" dxfId="574" operator="equal" stopIfTrue="1">
      <formula>1</formula>
    </cfRule>
  </conditionalFormatting>
  <conditionalFormatting sqref="F31:H31">
    <cfRule type="cellIs" priority="23" dxfId="574" operator="equal" stopIfTrue="1">
      <formula>15</formula>
    </cfRule>
    <cfRule type="cellIs" priority="24" dxfId="574" operator="equal" stopIfTrue="1">
      <formula>2</formula>
    </cfRule>
  </conditionalFormatting>
  <conditionalFormatting sqref="M28:R28 P27:R27 N29:R29">
    <cfRule type="cellIs" priority="22" dxfId="574" operator="equal" stopIfTrue="1">
      <formula>1</formula>
    </cfRule>
  </conditionalFormatting>
  <conditionalFormatting sqref="M28:R28 P27:R27 N29:R29">
    <cfRule type="cellIs" priority="20" dxfId="574" operator="equal" stopIfTrue="1">
      <formula>15</formula>
    </cfRule>
    <cfRule type="cellIs" priority="21" dxfId="574" operator="equal" stopIfTrue="1">
      <formula>2</formula>
    </cfRule>
  </conditionalFormatting>
  <conditionalFormatting sqref="M28:R28 P27:R27 N29:R29">
    <cfRule type="cellIs" priority="17" dxfId="574" operator="equal" stopIfTrue="1">
      <formula>31</formula>
    </cfRule>
    <cfRule type="cellIs" priority="18" dxfId="574" operator="equal" stopIfTrue="1">
      <formula>25</formula>
    </cfRule>
    <cfRule type="cellIs" priority="19" dxfId="574" operator="equal" stopIfTrue="1">
      <formula>24</formula>
    </cfRule>
  </conditionalFormatting>
  <conditionalFormatting sqref="O27">
    <cfRule type="cellIs" priority="9" dxfId="574" operator="equal" stopIfTrue="1">
      <formula>1</formula>
    </cfRule>
  </conditionalFormatting>
  <conditionalFormatting sqref="O27">
    <cfRule type="cellIs" priority="7" dxfId="574" operator="equal" stopIfTrue="1">
      <formula>15</formula>
    </cfRule>
    <cfRule type="cellIs" priority="8" dxfId="574" operator="equal" stopIfTrue="1">
      <formula>2</formula>
    </cfRule>
  </conditionalFormatting>
  <printOptions/>
  <pageMargins left="0.5118110236220472" right="0.5118110236220472" top="0.7874015748031497" bottom="0.7874015748031497" header="0.31496062992125984" footer="0.31496062992125984"/>
  <pageSetup fitToHeight="2" horizontalDpi="600" verticalDpi="600" orientation="portrait" paperSize="9" scale="59" r:id="rId1"/>
  <rowBreaks count="1" manualBreakCount="1">
    <brk id="58" min="1" max="2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84"/>
  <sheetViews>
    <sheetView tabSelected="1" zoomScalePageLayoutView="0" workbookViewId="0" topLeftCell="A16">
      <selection activeCell="AB82" sqref="AB82"/>
    </sheetView>
  </sheetViews>
  <sheetFormatPr defaultColWidth="9.140625" defaultRowHeight="15"/>
  <cols>
    <col min="1" max="1" width="4.140625" style="0" customWidth="1"/>
    <col min="2" max="29" width="5.7109375" style="0" customWidth="1"/>
  </cols>
  <sheetData>
    <row r="1" spans="2:30" ht="31.5">
      <c r="B1" s="172"/>
      <c r="C1" s="455" t="s">
        <v>324</v>
      </c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173"/>
      <c r="AD1" s="172"/>
    </row>
    <row r="2" spans="2:30" ht="33.75">
      <c r="B2" s="174"/>
      <c r="C2" s="173"/>
      <c r="D2" s="173"/>
      <c r="E2" s="173"/>
      <c r="F2" s="173"/>
      <c r="G2" s="173"/>
      <c r="H2" s="173"/>
      <c r="I2" s="456" t="s">
        <v>265</v>
      </c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173"/>
      <c r="X2" s="173"/>
      <c r="Y2" s="173"/>
      <c r="Z2" s="173"/>
      <c r="AA2" s="173"/>
      <c r="AB2" s="173"/>
      <c r="AC2" s="173"/>
      <c r="AD2" s="174"/>
    </row>
    <row r="3" spans="10:30" ht="15.75" thickBot="1">
      <c r="J3" s="175"/>
      <c r="K3" s="175"/>
      <c r="L3" s="175"/>
      <c r="T3" s="176"/>
      <c r="U3" s="176"/>
      <c r="V3" s="176"/>
      <c r="AD3" s="175"/>
    </row>
    <row r="4" spans="1:30" ht="15.75" customHeight="1" thickBot="1">
      <c r="A4" s="468" t="s">
        <v>266</v>
      </c>
      <c r="B4" s="469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470"/>
      <c r="Q4" s="457" t="s">
        <v>267</v>
      </c>
      <c r="R4" s="458"/>
      <c r="S4" s="458"/>
      <c r="T4" s="458"/>
      <c r="U4" s="458"/>
      <c r="V4" s="458"/>
      <c r="W4" s="458"/>
      <c r="X4" s="458"/>
      <c r="Y4" s="458"/>
      <c r="Z4" s="458"/>
      <c r="AA4" s="458"/>
      <c r="AB4" s="459"/>
      <c r="AD4" s="177"/>
    </row>
    <row r="5" spans="1:30" ht="16.5" thickBot="1">
      <c r="A5" s="468" t="s">
        <v>340</v>
      </c>
      <c r="B5" s="470"/>
      <c r="C5" s="465" t="s">
        <v>268</v>
      </c>
      <c r="D5" s="466"/>
      <c r="E5" s="466"/>
      <c r="F5" s="466"/>
      <c r="G5" s="466"/>
      <c r="H5" s="467"/>
      <c r="I5" s="468" t="s">
        <v>269</v>
      </c>
      <c r="J5" s="469"/>
      <c r="K5" s="469"/>
      <c r="L5" s="469"/>
      <c r="M5" s="469"/>
      <c r="N5" s="470"/>
      <c r="Q5" s="460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61"/>
      <c r="AD5" s="177"/>
    </row>
    <row r="6" spans="1:30" ht="15.75">
      <c r="A6" s="471" t="s">
        <v>325</v>
      </c>
      <c r="B6" s="472"/>
      <c r="C6" s="430" t="s">
        <v>329</v>
      </c>
      <c r="D6" s="431"/>
      <c r="E6" s="431"/>
      <c r="F6" s="431" t="s">
        <v>270</v>
      </c>
      <c r="G6" s="431"/>
      <c r="H6" s="432"/>
      <c r="I6" s="450" t="s">
        <v>337</v>
      </c>
      <c r="J6" s="451"/>
      <c r="K6" s="452"/>
      <c r="L6" s="431" t="s">
        <v>272</v>
      </c>
      <c r="M6" s="431"/>
      <c r="N6" s="432"/>
      <c r="Q6" s="460"/>
      <c r="R6" s="435"/>
      <c r="S6" s="435"/>
      <c r="T6" s="435"/>
      <c r="U6" s="435"/>
      <c r="V6" s="435"/>
      <c r="W6" s="435"/>
      <c r="X6" s="435"/>
      <c r="Y6" s="435"/>
      <c r="Z6" s="435"/>
      <c r="AA6" s="435"/>
      <c r="AB6" s="461"/>
      <c r="AD6" s="177"/>
    </row>
    <row r="7" spans="1:30" ht="15.75">
      <c r="A7" s="473"/>
      <c r="B7" s="474"/>
      <c r="C7" s="424" t="s">
        <v>330</v>
      </c>
      <c r="D7" s="425"/>
      <c r="E7" s="425"/>
      <c r="F7" s="425" t="s">
        <v>272</v>
      </c>
      <c r="G7" s="425"/>
      <c r="H7" s="426"/>
      <c r="I7" s="443" t="s">
        <v>338</v>
      </c>
      <c r="J7" s="444"/>
      <c r="K7" s="445"/>
      <c r="L7" s="425" t="s">
        <v>274</v>
      </c>
      <c r="M7" s="425"/>
      <c r="N7" s="426"/>
      <c r="Q7" s="460"/>
      <c r="R7" s="435"/>
      <c r="S7" s="435"/>
      <c r="T7" s="435"/>
      <c r="U7" s="435"/>
      <c r="V7" s="435"/>
      <c r="W7" s="435"/>
      <c r="X7" s="435"/>
      <c r="Y7" s="435"/>
      <c r="Z7" s="435"/>
      <c r="AA7" s="435"/>
      <c r="AB7" s="461"/>
      <c r="AD7" s="177"/>
    </row>
    <row r="8" spans="1:30" ht="16.5" thickBot="1">
      <c r="A8" s="473"/>
      <c r="B8" s="474"/>
      <c r="C8" s="424" t="s">
        <v>331</v>
      </c>
      <c r="D8" s="425"/>
      <c r="E8" s="425"/>
      <c r="F8" s="425" t="s">
        <v>274</v>
      </c>
      <c r="G8" s="425"/>
      <c r="H8" s="426"/>
      <c r="I8" s="443" t="s">
        <v>271</v>
      </c>
      <c r="J8" s="444"/>
      <c r="K8" s="445"/>
      <c r="L8" s="425" t="s">
        <v>276</v>
      </c>
      <c r="M8" s="425"/>
      <c r="N8" s="426"/>
      <c r="Q8" s="462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4"/>
      <c r="AD8" s="177"/>
    </row>
    <row r="9" spans="1:22" ht="15.75">
      <c r="A9" s="473"/>
      <c r="B9" s="474"/>
      <c r="C9" s="424" t="s">
        <v>332</v>
      </c>
      <c r="D9" s="425"/>
      <c r="E9" s="425"/>
      <c r="F9" s="425" t="s">
        <v>276</v>
      </c>
      <c r="G9" s="425"/>
      <c r="H9" s="426"/>
      <c r="I9" s="443" t="s">
        <v>273</v>
      </c>
      <c r="J9" s="444"/>
      <c r="K9" s="445"/>
      <c r="L9" s="425" t="s">
        <v>278</v>
      </c>
      <c r="M9" s="425"/>
      <c r="N9" s="426"/>
      <c r="T9" s="176"/>
      <c r="U9" s="176"/>
      <c r="V9" s="176"/>
    </row>
    <row r="10" spans="1:22" ht="16.5" thickBot="1">
      <c r="A10" s="473"/>
      <c r="B10" s="474"/>
      <c r="C10" s="424" t="s">
        <v>279</v>
      </c>
      <c r="D10" s="425"/>
      <c r="E10" s="425"/>
      <c r="F10" s="425" t="s">
        <v>276</v>
      </c>
      <c r="G10" s="425"/>
      <c r="H10" s="426"/>
      <c r="I10" s="424" t="s">
        <v>275</v>
      </c>
      <c r="J10" s="425"/>
      <c r="K10" s="425"/>
      <c r="L10" s="425" t="s">
        <v>280</v>
      </c>
      <c r="M10" s="425"/>
      <c r="N10" s="426"/>
      <c r="T10" s="176"/>
      <c r="U10" s="176"/>
      <c r="V10" s="176"/>
    </row>
    <row r="11" spans="1:25" ht="15.75" customHeight="1">
      <c r="A11" s="473"/>
      <c r="B11" s="474"/>
      <c r="C11" s="424" t="s">
        <v>333</v>
      </c>
      <c r="D11" s="425"/>
      <c r="E11" s="425"/>
      <c r="F11" s="425" t="s">
        <v>280</v>
      </c>
      <c r="G11" s="425"/>
      <c r="H11" s="426"/>
      <c r="I11" s="424" t="s">
        <v>284</v>
      </c>
      <c r="J11" s="425"/>
      <c r="K11" s="425"/>
      <c r="L11" s="433" t="s">
        <v>272</v>
      </c>
      <c r="M11" s="433"/>
      <c r="N11" s="434"/>
      <c r="Q11" s="457" t="s">
        <v>282</v>
      </c>
      <c r="R11" s="458"/>
      <c r="S11" s="458"/>
      <c r="T11" s="458"/>
      <c r="U11" s="458"/>
      <c r="V11" s="458"/>
      <c r="W11" s="458"/>
      <c r="X11" s="458"/>
      <c r="Y11" s="459"/>
    </row>
    <row r="12" spans="1:25" ht="15.75">
      <c r="A12" s="473"/>
      <c r="B12" s="474"/>
      <c r="C12" s="424" t="s">
        <v>334</v>
      </c>
      <c r="D12" s="425"/>
      <c r="E12" s="425"/>
      <c r="F12" s="425" t="s">
        <v>270</v>
      </c>
      <c r="G12" s="425"/>
      <c r="H12" s="426"/>
      <c r="I12" s="424" t="s">
        <v>277</v>
      </c>
      <c r="J12" s="425"/>
      <c r="K12" s="425"/>
      <c r="L12" s="425" t="s">
        <v>270</v>
      </c>
      <c r="M12" s="425"/>
      <c r="N12" s="426"/>
      <c r="Q12" s="460"/>
      <c r="R12" s="435"/>
      <c r="S12" s="435"/>
      <c r="T12" s="435"/>
      <c r="U12" s="435"/>
      <c r="V12" s="435"/>
      <c r="W12" s="435"/>
      <c r="X12" s="435"/>
      <c r="Y12" s="461"/>
    </row>
    <row r="13" spans="1:25" ht="15.75">
      <c r="A13" s="473"/>
      <c r="B13" s="474"/>
      <c r="C13" s="424" t="s">
        <v>283</v>
      </c>
      <c r="D13" s="425"/>
      <c r="E13" s="425"/>
      <c r="F13" s="425" t="s">
        <v>272</v>
      </c>
      <c r="G13" s="425"/>
      <c r="H13" s="426"/>
      <c r="I13" s="424" t="s">
        <v>339</v>
      </c>
      <c r="J13" s="425"/>
      <c r="K13" s="425"/>
      <c r="L13" s="425" t="s">
        <v>274</v>
      </c>
      <c r="M13" s="425"/>
      <c r="N13" s="426"/>
      <c r="Q13" s="460"/>
      <c r="R13" s="435"/>
      <c r="S13" s="435"/>
      <c r="T13" s="435"/>
      <c r="U13" s="435"/>
      <c r="V13" s="435"/>
      <c r="W13" s="435"/>
      <c r="X13" s="435"/>
      <c r="Y13" s="461"/>
    </row>
    <row r="14" spans="1:25" ht="16.5" thickBot="1">
      <c r="A14" s="473"/>
      <c r="B14" s="474"/>
      <c r="C14" s="424" t="s">
        <v>335</v>
      </c>
      <c r="D14" s="425"/>
      <c r="E14" s="425"/>
      <c r="F14" s="425" t="s">
        <v>274</v>
      </c>
      <c r="G14" s="425"/>
      <c r="H14" s="426"/>
      <c r="I14" s="424" t="s">
        <v>281</v>
      </c>
      <c r="J14" s="425"/>
      <c r="K14" s="425"/>
      <c r="L14" s="425" t="s">
        <v>276</v>
      </c>
      <c r="M14" s="425"/>
      <c r="N14" s="426"/>
      <c r="Q14" s="462"/>
      <c r="R14" s="463"/>
      <c r="S14" s="463"/>
      <c r="T14" s="463"/>
      <c r="U14" s="463"/>
      <c r="V14" s="463"/>
      <c r="W14" s="463"/>
      <c r="X14" s="463"/>
      <c r="Y14" s="464"/>
    </row>
    <row r="15" spans="1:25" ht="15.75">
      <c r="A15" s="473"/>
      <c r="B15" s="474"/>
      <c r="C15" s="424" t="s">
        <v>285</v>
      </c>
      <c r="D15" s="425"/>
      <c r="E15" s="425"/>
      <c r="F15" s="425" t="s">
        <v>280</v>
      </c>
      <c r="G15" s="425"/>
      <c r="H15" s="426"/>
      <c r="I15" s="424" t="s">
        <v>286</v>
      </c>
      <c r="J15" s="425"/>
      <c r="K15" s="425"/>
      <c r="L15" s="425" t="s">
        <v>278</v>
      </c>
      <c r="M15" s="425"/>
      <c r="N15" s="426"/>
      <c r="Q15" s="178"/>
      <c r="R15" s="178"/>
      <c r="S15" s="178"/>
      <c r="T15" s="178"/>
      <c r="U15" s="178"/>
      <c r="V15" s="178"/>
      <c r="W15" s="178"/>
      <c r="X15" s="178"/>
      <c r="Y15" s="178"/>
    </row>
    <row r="16" spans="1:25" ht="16.5" thickBot="1">
      <c r="A16" s="475"/>
      <c r="B16" s="476"/>
      <c r="C16" s="447" t="s">
        <v>336</v>
      </c>
      <c r="D16" s="448"/>
      <c r="E16" s="448"/>
      <c r="F16" s="448" t="s">
        <v>270</v>
      </c>
      <c r="G16" s="448"/>
      <c r="H16" s="449"/>
      <c r="I16" s="447" t="s">
        <v>287</v>
      </c>
      <c r="J16" s="448"/>
      <c r="K16" s="448"/>
      <c r="L16" s="448" t="s">
        <v>280</v>
      </c>
      <c r="M16" s="448"/>
      <c r="N16" s="449"/>
      <c r="Q16" s="178"/>
      <c r="R16" s="178"/>
      <c r="S16" s="178"/>
      <c r="T16" s="178"/>
      <c r="U16" s="178"/>
      <c r="V16" s="178"/>
      <c r="W16" s="178"/>
      <c r="X16" s="178"/>
      <c r="Y16" s="178"/>
    </row>
    <row r="17" spans="1:25" ht="15.75">
      <c r="A17" s="471" t="s">
        <v>326</v>
      </c>
      <c r="B17" s="477"/>
      <c r="C17" s="450" t="s">
        <v>341</v>
      </c>
      <c r="D17" s="451"/>
      <c r="E17" s="452"/>
      <c r="F17" s="453" t="s">
        <v>278</v>
      </c>
      <c r="G17" s="451"/>
      <c r="H17" s="454"/>
      <c r="I17" s="450" t="s">
        <v>348</v>
      </c>
      <c r="J17" s="451"/>
      <c r="K17" s="452"/>
      <c r="L17" s="453" t="s">
        <v>274</v>
      </c>
      <c r="M17" s="451"/>
      <c r="N17" s="454"/>
      <c r="Q17" s="178"/>
      <c r="R17" s="178"/>
      <c r="S17" s="178"/>
      <c r="T17" s="178"/>
      <c r="U17" s="178"/>
      <c r="V17" s="178"/>
      <c r="W17" s="178"/>
      <c r="X17" s="178"/>
      <c r="Y17" s="178"/>
    </row>
    <row r="18" spans="1:25" ht="16.5" customHeight="1">
      <c r="A18" s="473"/>
      <c r="B18" s="478"/>
      <c r="C18" s="443" t="s">
        <v>342</v>
      </c>
      <c r="D18" s="444"/>
      <c r="E18" s="445"/>
      <c r="F18" s="436" t="s">
        <v>280</v>
      </c>
      <c r="G18" s="444"/>
      <c r="H18" s="446"/>
      <c r="I18" s="443" t="s">
        <v>349</v>
      </c>
      <c r="J18" s="444"/>
      <c r="K18" s="445"/>
      <c r="L18" s="436" t="s">
        <v>276</v>
      </c>
      <c r="M18" s="444"/>
      <c r="N18" s="446"/>
      <c r="Q18" s="178"/>
      <c r="R18" s="178"/>
      <c r="S18" s="178"/>
      <c r="T18" s="178"/>
      <c r="U18" s="178"/>
      <c r="V18" s="178"/>
      <c r="W18" s="178"/>
      <c r="X18" s="178"/>
      <c r="Y18" s="178"/>
    </row>
    <row r="19" spans="1:22" ht="16.5" thickBot="1">
      <c r="A19" s="473"/>
      <c r="B19" s="478"/>
      <c r="C19" s="443" t="s">
        <v>343</v>
      </c>
      <c r="D19" s="444"/>
      <c r="E19" s="445"/>
      <c r="F19" s="436" t="s">
        <v>270</v>
      </c>
      <c r="G19" s="444"/>
      <c r="H19" s="446"/>
      <c r="I19" s="443" t="s">
        <v>288</v>
      </c>
      <c r="J19" s="444"/>
      <c r="K19" s="445"/>
      <c r="L19" s="436" t="s">
        <v>278</v>
      </c>
      <c r="M19" s="444"/>
      <c r="N19" s="446"/>
      <c r="T19" s="176"/>
      <c r="U19" s="176"/>
      <c r="V19" s="176"/>
    </row>
    <row r="20" spans="1:29" ht="15.75" customHeight="1">
      <c r="A20" s="473"/>
      <c r="B20" s="478"/>
      <c r="C20" s="424" t="s">
        <v>291</v>
      </c>
      <c r="D20" s="425"/>
      <c r="E20" s="425"/>
      <c r="F20" s="425" t="s">
        <v>278</v>
      </c>
      <c r="G20" s="425"/>
      <c r="H20" s="436"/>
      <c r="I20" s="424" t="s">
        <v>289</v>
      </c>
      <c r="J20" s="425"/>
      <c r="K20" s="425"/>
      <c r="L20" s="425" t="s">
        <v>280</v>
      </c>
      <c r="M20" s="425"/>
      <c r="N20" s="426"/>
      <c r="Q20" s="437" t="s">
        <v>362</v>
      </c>
      <c r="R20" s="438"/>
      <c r="S20" s="438"/>
      <c r="T20" s="438"/>
      <c r="U20" s="438"/>
      <c r="V20" s="438"/>
      <c r="W20" s="438"/>
      <c r="X20" s="438"/>
      <c r="Y20" s="438"/>
      <c r="Z20" s="438"/>
      <c r="AA20" s="438"/>
      <c r="AB20" s="438"/>
      <c r="AC20" s="439"/>
    </row>
    <row r="21" spans="1:29" ht="16.5" thickBot="1">
      <c r="A21" s="473"/>
      <c r="B21" s="478"/>
      <c r="C21" s="424" t="s">
        <v>344</v>
      </c>
      <c r="D21" s="425"/>
      <c r="E21" s="425"/>
      <c r="F21" s="425" t="s">
        <v>280</v>
      </c>
      <c r="G21" s="425"/>
      <c r="H21" s="436"/>
      <c r="I21" s="424" t="s">
        <v>358</v>
      </c>
      <c r="J21" s="425"/>
      <c r="K21" s="425"/>
      <c r="L21" s="425" t="s">
        <v>272</v>
      </c>
      <c r="M21" s="425"/>
      <c r="N21" s="426"/>
      <c r="Q21" s="440"/>
      <c r="R21" s="441"/>
      <c r="S21" s="441"/>
      <c r="T21" s="441"/>
      <c r="U21" s="441"/>
      <c r="V21" s="441"/>
      <c r="W21" s="441"/>
      <c r="X21" s="441"/>
      <c r="Y21" s="441"/>
      <c r="Z21" s="441"/>
      <c r="AA21" s="441"/>
      <c r="AB21" s="441"/>
      <c r="AC21" s="442"/>
    </row>
    <row r="22" spans="1:29" ht="15.75">
      <c r="A22" s="473"/>
      <c r="B22" s="478"/>
      <c r="C22" s="424" t="s">
        <v>345</v>
      </c>
      <c r="D22" s="425"/>
      <c r="E22" s="425"/>
      <c r="F22" s="425" t="s">
        <v>270</v>
      </c>
      <c r="G22" s="425"/>
      <c r="H22" s="436"/>
      <c r="I22" s="424" t="s">
        <v>290</v>
      </c>
      <c r="J22" s="425"/>
      <c r="K22" s="425"/>
      <c r="L22" s="425" t="s">
        <v>270</v>
      </c>
      <c r="M22" s="425"/>
      <c r="N22" s="426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</row>
    <row r="23" spans="1:29" ht="15.75">
      <c r="A23" s="473"/>
      <c r="B23" s="478"/>
      <c r="C23" s="424" t="s">
        <v>293</v>
      </c>
      <c r="D23" s="425"/>
      <c r="E23" s="425"/>
      <c r="F23" s="425" t="s">
        <v>278</v>
      </c>
      <c r="G23" s="425"/>
      <c r="H23" s="436"/>
      <c r="I23" s="424" t="s">
        <v>350</v>
      </c>
      <c r="J23" s="425"/>
      <c r="K23" s="425"/>
      <c r="L23" s="425" t="s">
        <v>274</v>
      </c>
      <c r="M23" s="425"/>
      <c r="N23" s="426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</row>
    <row r="24" spans="1:29" ht="15.75">
      <c r="A24" s="473"/>
      <c r="B24" s="478"/>
      <c r="C24" s="424" t="s">
        <v>346</v>
      </c>
      <c r="D24" s="425"/>
      <c r="E24" s="425"/>
      <c r="F24" s="425" t="s">
        <v>280</v>
      </c>
      <c r="G24" s="425"/>
      <c r="H24" s="436"/>
      <c r="I24" s="424" t="s">
        <v>292</v>
      </c>
      <c r="J24" s="425"/>
      <c r="K24" s="425"/>
      <c r="L24" s="425" t="s">
        <v>276</v>
      </c>
      <c r="M24" s="425"/>
      <c r="N24" s="426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</row>
    <row r="25" spans="1:29" ht="16.5" thickBot="1">
      <c r="A25" s="475"/>
      <c r="B25" s="479"/>
      <c r="C25" s="447" t="s">
        <v>347</v>
      </c>
      <c r="D25" s="448"/>
      <c r="E25" s="448"/>
      <c r="F25" s="448" t="s">
        <v>270</v>
      </c>
      <c r="G25" s="448"/>
      <c r="H25" s="500"/>
      <c r="I25" s="447" t="s">
        <v>294</v>
      </c>
      <c r="J25" s="448"/>
      <c r="K25" s="448"/>
      <c r="L25" s="448" t="s">
        <v>278</v>
      </c>
      <c r="M25" s="448"/>
      <c r="N25" s="449"/>
      <c r="Q25" s="233"/>
      <c r="R25" s="233"/>
      <c r="S25" s="233"/>
      <c r="T25" s="234"/>
      <c r="U25" s="234"/>
      <c r="V25" s="234"/>
      <c r="W25" s="233"/>
      <c r="X25" s="233"/>
      <c r="Y25" s="233"/>
      <c r="Z25" s="233"/>
      <c r="AA25" s="233"/>
      <c r="AB25" s="233"/>
      <c r="AC25" s="233"/>
    </row>
    <row r="26" spans="1:29" ht="15.75">
      <c r="A26" s="480" t="s">
        <v>327</v>
      </c>
      <c r="B26" s="497"/>
      <c r="C26" s="430" t="s">
        <v>359</v>
      </c>
      <c r="D26" s="431"/>
      <c r="E26" s="431"/>
      <c r="F26" s="431" t="s">
        <v>272</v>
      </c>
      <c r="G26" s="431"/>
      <c r="H26" s="432"/>
      <c r="I26" s="430" t="s">
        <v>361</v>
      </c>
      <c r="J26" s="431"/>
      <c r="K26" s="431"/>
      <c r="L26" s="431" t="s">
        <v>272</v>
      </c>
      <c r="M26" s="431"/>
      <c r="N26" s="432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</row>
    <row r="27" spans="1:29" ht="15.75">
      <c r="A27" s="481"/>
      <c r="B27" s="498"/>
      <c r="C27" s="424" t="s">
        <v>296</v>
      </c>
      <c r="D27" s="425"/>
      <c r="E27" s="425"/>
      <c r="F27" s="425" t="s">
        <v>276</v>
      </c>
      <c r="G27" s="425"/>
      <c r="H27" s="426"/>
      <c r="I27" s="424" t="s">
        <v>352</v>
      </c>
      <c r="J27" s="425"/>
      <c r="K27" s="425"/>
      <c r="L27" s="425" t="s">
        <v>274</v>
      </c>
      <c r="M27" s="425"/>
      <c r="N27" s="426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</row>
    <row r="28" spans="1:29" ht="15.75">
      <c r="A28" s="481"/>
      <c r="B28" s="498"/>
      <c r="C28" s="424" t="s">
        <v>360</v>
      </c>
      <c r="D28" s="425"/>
      <c r="E28" s="425"/>
      <c r="F28" s="425" t="s">
        <v>272</v>
      </c>
      <c r="G28" s="425"/>
      <c r="H28" s="426"/>
      <c r="I28" s="424" t="s">
        <v>295</v>
      </c>
      <c r="J28" s="425"/>
      <c r="K28" s="425"/>
      <c r="L28" s="425" t="s">
        <v>276</v>
      </c>
      <c r="M28" s="425"/>
      <c r="N28" s="426"/>
      <c r="Q28" s="233"/>
      <c r="R28" s="233"/>
      <c r="S28" s="233"/>
      <c r="T28" s="234"/>
      <c r="U28" s="234"/>
      <c r="V28" s="234"/>
      <c r="W28" s="233"/>
      <c r="X28" s="233"/>
      <c r="Y28" s="233"/>
      <c r="Z28" s="233"/>
      <c r="AA28" s="233"/>
      <c r="AB28" s="233"/>
      <c r="AC28" s="233"/>
    </row>
    <row r="29" spans="1:22" ht="15.75">
      <c r="A29" s="481"/>
      <c r="B29" s="498"/>
      <c r="C29" s="424" t="s">
        <v>299</v>
      </c>
      <c r="D29" s="425"/>
      <c r="E29" s="425"/>
      <c r="F29" s="425" t="s">
        <v>280</v>
      </c>
      <c r="G29" s="425"/>
      <c r="H29" s="426"/>
      <c r="I29" s="424" t="s">
        <v>297</v>
      </c>
      <c r="J29" s="425"/>
      <c r="K29" s="425"/>
      <c r="L29" s="425" t="s">
        <v>280</v>
      </c>
      <c r="M29" s="425"/>
      <c r="N29" s="426"/>
      <c r="T29" s="176"/>
      <c r="U29" s="176"/>
      <c r="V29" s="176"/>
    </row>
    <row r="30" spans="1:22" ht="16.5" thickBot="1">
      <c r="A30" s="482"/>
      <c r="B30" s="499"/>
      <c r="C30" s="427" t="s">
        <v>351</v>
      </c>
      <c r="D30" s="428"/>
      <c r="E30" s="428"/>
      <c r="F30" s="428" t="s">
        <v>270</v>
      </c>
      <c r="G30" s="428"/>
      <c r="H30" s="429"/>
      <c r="I30" s="427" t="s">
        <v>298</v>
      </c>
      <c r="J30" s="428"/>
      <c r="K30" s="428"/>
      <c r="L30" s="428" t="s">
        <v>270</v>
      </c>
      <c r="M30" s="428"/>
      <c r="N30" s="429"/>
      <c r="T30" s="176"/>
      <c r="U30" s="176"/>
      <c r="V30" s="176"/>
    </row>
    <row r="32" spans="10:30" ht="15.75" thickBot="1">
      <c r="J32" s="175"/>
      <c r="K32" s="175"/>
      <c r="L32" s="175"/>
      <c r="T32" s="176"/>
      <c r="U32" s="176"/>
      <c r="V32" s="176"/>
      <c r="AD32" s="175"/>
    </row>
    <row r="33" spans="2:29" ht="19.5" thickBot="1">
      <c r="B33" s="348" t="s">
        <v>192</v>
      </c>
      <c r="C33" s="349"/>
      <c r="D33" s="349"/>
      <c r="E33" s="349"/>
      <c r="F33" s="349"/>
      <c r="G33" s="349"/>
      <c r="H33" s="350"/>
      <c r="I33" s="148"/>
      <c r="J33" s="144"/>
      <c r="K33" s="144"/>
      <c r="L33" s="348" t="s">
        <v>193</v>
      </c>
      <c r="M33" s="349"/>
      <c r="N33" s="349"/>
      <c r="O33" s="349"/>
      <c r="P33" s="349"/>
      <c r="Q33" s="349"/>
      <c r="R33" s="350"/>
      <c r="S33" s="148"/>
      <c r="T33" s="144"/>
      <c r="U33" s="144"/>
      <c r="V33" s="348" t="s">
        <v>194</v>
      </c>
      <c r="W33" s="349"/>
      <c r="X33" s="349"/>
      <c r="Y33" s="349"/>
      <c r="Z33" s="349"/>
      <c r="AA33" s="349"/>
      <c r="AB33" s="350"/>
      <c r="AC33" s="145"/>
    </row>
    <row r="34" spans="2:29" ht="18.75">
      <c r="B34" s="180" t="s">
        <v>2</v>
      </c>
      <c r="C34" s="181" t="s">
        <v>3</v>
      </c>
      <c r="D34" s="181" t="s">
        <v>4</v>
      </c>
      <c r="E34" s="181" t="s">
        <v>5</v>
      </c>
      <c r="F34" s="181" t="s">
        <v>6</v>
      </c>
      <c r="G34" s="181" t="s">
        <v>7</v>
      </c>
      <c r="H34" s="182" t="s">
        <v>8</v>
      </c>
      <c r="I34" s="148"/>
      <c r="J34" s="144"/>
      <c r="K34" s="144"/>
      <c r="L34" s="180" t="s">
        <v>2</v>
      </c>
      <c r="M34" s="181" t="s">
        <v>3</v>
      </c>
      <c r="N34" s="181" t="s">
        <v>4</v>
      </c>
      <c r="O34" s="181" t="s">
        <v>5</v>
      </c>
      <c r="P34" s="181" t="s">
        <v>6</v>
      </c>
      <c r="Q34" s="181" t="s">
        <v>7</v>
      </c>
      <c r="R34" s="182" t="s">
        <v>8</v>
      </c>
      <c r="S34" s="148"/>
      <c r="T34" s="144"/>
      <c r="U34" s="144"/>
      <c r="V34" s="180" t="s">
        <v>2</v>
      </c>
      <c r="W34" s="181" t="s">
        <v>3</v>
      </c>
      <c r="X34" s="181" t="s">
        <v>4</v>
      </c>
      <c r="Y34" s="181" t="s">
        <v>5</v>
      </c>
      <c r="Z34" s="181" t="s">
        <v>6</v>
      </c>
      <c r="AA34" s="181" t="s">
        <v>7</v>
      </c>
      <c r="AB34" s="182" t="s">
        <v>8</v>
      </c>
      <c r="AC34" s="145"/>
    </row>
    <row r="35" spans="2:29" ht="16.5" customHeight="1">
      <c r="B35" s="183"/>
      <c r="C35" s="184"/>
      <c r="D35" s="184"/>
      <c r="E35" s="184"/>
      <c r="F35" s="184"/>
      <c r="G35" s="184"/>
      <c r="H35" s="185">
        <v>1</v>
      </c>
      <c r="I35" s="145"/>
      <c r="J35" s="144"/>
      <c r="K35" s="144"/>
      <c r="L35" s="183">
        <v>1</v>
      </c>
      <c r="M35" s="186">
        <v>2</v>
      </c>
      <c r="N35" s="186">
        <v>3</v>
      </c>
      <c r="O35" s="186">
        <v>4</v>
      </c>
      <c r="P35" s="186">
        <v>5</v>
      </c>
      <c r="Q35" s="186">
        <v>6</v>
      </c>
      <c r="R35" s="188">
        <v>7</v>
      </c>
      <c r="S35" s="145">
        <v>4</v>
      </c>
      <c r="T35" s="144"/>
      <c r="U35" s="144"/>
      <c r="V35" s="183"/>
      <c r="W35" s="184"/>
      <c r="X35" s="184"/>
      <c r="Y35" s="186">
        <v>1</v>
      </c>
      <c r="Z35" s="186">
        <v>2</v>
      </c>
      <c r="AA35" s="186">
        <v>3</v>
      </c>
      <c r="AB35" s="188">
        <v>4</v>
      </c>
      <c r="AC35" s="145">
        <v>8</v>
      </c>
    </row>
    <row r="36" spans="2:29" ht="16.5" customHeight="1">
      <c r="B36" s="189">
        <v>2</v>
      </c>
      <c r="C36" s="184">
        <v>3</v>
      </c>
      <c r="D36" s="184">
        <v>4</v>
      </c>
      <c r="E36" s="184">
        <v>5</v>
      </c>
      <c r="F36" s="184">
        <v>6</v>
      </c>
      <c r="G36" s="184">
        <v>7</v>
      </c>
      <c r="H36" s="185">
        <v>8</v>
      </c>
      <c r="I36" s="145"/>
      <c r="J36" s="144"/>
      <c r="K36" s="144"/>
      <c r="L36" s="189">
        <v>8</v>
      </c>
      <c r="M36" s="186">
        <v>9</v>
      </c>
      <c r="N36" s="186">
        <v>10</v>
      </c>
      <c r="O36" s="186">
        <v>11</v>
      </c>
      <c r="P36" s="186">
        <v>12</v>
      </c>
      <c r="Q36" s="186">
        <v>13</v>
      </c>
      <c r="R36" s="188">
        <v>14</v>
      </c>
      <c r="S36" s="145">
        <v>5</v>
      </c>
      <c r="T36" s="144"/>
      <c r="U36" s="144"/>
      <c r="V36" s="189">
        <v>5</v>
      </c>
      <c r="W36" s="186">
        <v>6</v>
      </c>
      <c r="X36" s="186">
        <v>7</v>
      </c>
      <c r="Y36" s="191">
        <v>8</v>
      </c>
      <c r="Z36" s="186">
        <v>9</v>
      </c>
      <c r="AA36" s="191">
        <v>10</v>
      </c>
      <c r="AB36" s="187">
        <v>11</v>
      </c>
      <c r="AC36" s="145">
        <v>9</v>
      </c>
    </row>
    <row r="37" spans="2:29" ht="16.5" customHeight="1">
      <c r="B37" s="189">
        <v>9</v>
      </c>
      <c r="C37" s="230">
        <v>10</v>
      </c>
      <c r="D37" s="186">
        <v>11</v>
      </c>
      <c r="E37" s="186">
        <v>12</v>
      </c>
      <c r="F37" s="186">
        <v>13</v>
      </c>
      <c r="G37" s="186">
        <v>14</v>
      </c>
      <c r="H37" s="188">
        <v>15</v>
      </c>
      <c r="I37" s="145">
        <v>1</v>
      </c>
      <c r="J37" s="144"/>
      <c r="K37" s="144"/>
      <c r="L37" s="189">
        <v>15</v>
      </c>
      <c r="M37" s="186">
        <v>16</v>
      </c>
      <c r="N37" s="186">
        <v>17</v>
      </c>
      <c r="O37" s="186">
        <v>18</v>
      </c>
      <c r="P37" s="186">
        <v>19</v>
      </c>
      <c r="Q37" s="186">
        <v>20</v>
      </c>
      <c r="R37" s="188">
        <v>21</v>
      </c>
      <c r="S37" s="145">
        <v>6</v>
      </c>
      <c r="T37" s="144"/>
      <c r="U37" s="144"/>
      <c r="V37" s="189">
        <v>12</v>
      </c>
      <c r="W37" s="186">
        <v>13</v>
      </c>
      <c r="X37" s="186">
        <v>14</v>
      </c>
      <c r="Y37" s="186">
        <v>15</v>
      </c>
      <c r="Z37" s="186">
        <v>16</v>
      </c>
      <c r="AA37" s="186">
        <v>17</v>
      </c>
      <c r="AB37" s="188">
        <v>18</v>
      </c>
      <c r="AC37" s="145">
        <v>10</v>
      </c>
    </row>
    <row r="38" spans="2:29" ht="16.5" customHeight="1">
      <c r="B38" s="189">
        <v>16</v>
      </c>
      <c r="C38" s="186">
        <v>17</v>
      </c>
      <c r="D38" s="186">
        <v>18</v>
      </c>
      <c r="E38" s="186">
        <v>19</v>
      </c>
      <c r="F38" s="186">
        <v>20</v>
      </c>
      <c r="G38" s="186">
        <v>21</v>
      </c>
      <c r="H38" s="187">
        <v>22</v>
      </c>
      <c r="I38" s="145">
        <v>2</v>
      </c>
      <c r="J38" s="144"/>
      <c r="K38" s="144"/>
      <c r="L38" s="189">
        <v>22</v>
      </c>
      <c r="M38" s="186">
        <v>23</v>
      </c>
      <c r="N38" s="186">
        <v>24</v>
      </c>
      <c r="O38" s="186">
        <v>25</v>
      </c>
      <c r="P38" s="186">
        <v>26</v>
      </c>
      <c r="Q38" s="186">
        <v>27</v>
      </c>
      <c r="R38" s="188">
        <v>28</v>
      </c>
      <c r="S38" s="145">
        <v>7</v>
      </c>
      <c r="T38" s="144"/>
      <c r="U38" s="144"/>
      <c r="V38" s="189">
        <v>19</v>
      </c>
      <c r="W38" s="190">
        <v>20</v>
      </c>
      <c r="X38" s="191">
        <v>21</v>
      </c>
      <c r="Y38" s="186">
        <v>22</v>
      </c>
      <c r="Z38" s="186">
        <v>23</v>
      </c>
      <c r="AA38" s="186">
        <v>24</v>
      </c>
      <c r="AB38" s="188">
        <v>25</v>
      </c>
      <c r="AC38" s="145">
        <v>11</v>
      </c>
    </row>
    <row r="39" spans="2:29" ht="16.5" customHeight="1" thickBot="1">
      <c r="B39" s="192">
        <v>23</v>
      </c>
      <c r="C39" s="227">
        <v>24</v>
      </c>
      <c r="D39" s="206">
        <v>25</v>
      </c>
      <c r="E39" s="227">
        <v>26</v>
      </c>
      <c r="F39" s="193">
        <v>27</v>
      </c>
      <c r="G39" s="193">
        <v>28</v>
      </c>
      <c r="H39" s="193">
        <v>29</v>
      </c>
      <c r="I39" s="145">
        <v>3</v>
      </c>
      <c r="J39" s="144"/>
      <c r="K39" s="144"/>
      <c r="L39" s="192">
        <v>29</v>
      </c>
      <c r="M39" s="193">
        <v>30</v>
      </c>
      <c r="N39" s="193">
        <v>31</v>
      </c>
      <c r="O39" s="197"/>
      <c r="P39" s="197"/>
      <c r="Q39" s="194"/>
      <c r="R39" s="195"/>
      <c r="S39" s="145">
        <v>8</v>
      </c>
      <c r="T39" s="144"/>
      <c r="U39" s="144"/>
      <c r="V39" s="192">
        <v>26</v>
      </c>
      <c r="W39" s="193">
        <v>27</v>
      </c>
      <c r="X39" s="193">
        <v>28</v>
      </c>
      <c r="Y39" s="193">
        <v>29</v>
      </c>
      <c r="Z39" s="193">
        <v>30</v>
      </c>
      <c r="AA39" s="194"/>
      <c r="AB39" s="195"/>
      <c r="AC39" s="145">
        <v>12</v>
      </c>
    </row>
    <row r="40" spans="2:29" ht="16.5" customHeight="1">
      <c r="B40" s="160" t="s">
        <v>310</v>
      </c>
      <c r="C40" s="225"/>
      <c r="D40" s="225"/>
      <c r="E40" s="25"/>
      <c r="F40" s="25"/>
      <c r="G40" s="25"/>
      <c r="H40" s="25"/>
      <c r="I40" s="145"/>
      <c r="J40" s="144"/>
      <c r="K40" s="144"/>
      <c r="S40" s="145"/>
      <c r="T40" s="144"/>
      <c r="U40" s="144"/>
      <c r="V40" s="159" t="s">
        <v>321</v>
      </c>
      <c r="W40" s="151"/>
      <c r="X40" s="152"/>
      <c r="Y40" s="152"/>
      <c r="Z40" s="152"/>
      <c r="AA40" s="152"/>
      <c r="AB40" s="152"/>
      <c r="AC40" s="153"/>
    </row>
    <row r="41" spans="9:29" ht="15">
      <c r="I41" s="144"/>
      <c r="J41" s="144"/>
      <c r="K41" s="144"/>
      <c r="L41" s="158"/>
      <c r="M41" s="149"/>
      <c r="N41" s="149"/>
      <c r="O41" s="145"/>
      <c r="P41" s="145"/>
      <c r="Q41" s="145"/>
      <c r="R41" s="145"/>
      <c r="S41" s="145"/>
      <c r="T41" s="144"/>
      <c r="U41" s="144"/>
      <c r="V41" s="158" t="s">
        <v>311</v>
      </c>
      <c r="W41" s="149"/>
      <c r="X41" s="147"/>
      <c r="Y41" s="147"/>
      <c r="Z41" s="158" t="s">
        <v>312</v>
      </c>
      <c r="AA41" s="147"/>
      <c r="AB41" s="147"/>
      <c r="AC41" s="145"/>
    </row>
    <row r="42" spans="9:29" ht="15.75" thickBot="1"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6"/>
      <c r="AC42" s="146"/>
    </row>
    <row r="43" spans="2:29" ht="19.5" thickBot="1">
      <c r="B43" s="348" t="s">
        <v>195</v>
      </c>
      <c r="C43" s="349"/>
      <c r="D43" s="349"/>
      <c r="E43" s="349"/>
      <c r="F43" s="349"/>
      <c r="G43" s="349"/>
      <c r="H43" s="350"/>
      <c r="I43" s="144"/>
      <c r="J43" s="144"/>
      <c r="K43" s="144"/>
      <c r="L43" s="348" t="s">
        <v>196</v>
      </c>
      <c r="M43" s="349"/>
      <c r="N43" s="349"/>
      <c r="O43" s="349"/>
      <c r="P43" s="349"/>
      <c r="Q43" s="349"/>
      <c r="R43" s="350"/>
      <c r="S43" s="144"/>
      <c r="T43" s="144"/>
      <c r="U43" s="144"/>
      <c r="V43" s="348" t="s">
        <v>197</v>
      </c>
      <c r="W43" s="349"/>
      <c r="X43" s="349"/>
      <c r="Y43" s="349"/>
      <c r="Z43" s="349"/>
      <c r="AA43" s="349"/>
      <c r="AB43" s="350"/>
      <c r="AC43" s="145"/>
    </row>
    <row r="44" spans="2:29" ht="15.75">
      <c r="B44" s="180" t="s">
        <v>2</v>
      </c>
      <c r="C44" s="181" t="s">
        <v>3</v>
      </c>
      <c r="D44" s="181" t="s">
        <v>4</v>
      </c>
      <c r="E44" s="181" t="s">
        <v>5</v>
      </c>
      <c r="F44" s="181" t="s">
        <v>6</v>
      </c>
      <c r="G44" s="181" t="s">
        <v>7</v>
      </c>
      <c r="H44" s="182" t="s">
        <v>8</v>
      </c>
      <c r="I44" s="144"/>
      <c r="J44" s="144"/>
      <c r="K44" s="144"/>
      <c r="L44" s="180" t="s">
        <v>2</v>
      </c>
      <c r="M44" s="181" t="s">
        <v>3</v>
      </c>
      <c r="N44" s="181" t="s">
        <v>4</v>
      </c>
      <c r="O44" s="181" t="s">
        <v>5</v>
      </c>
      <c r="P44" s="181" t="s">
        <v>6</v>
      </c>
      <c r="Q44" s="181" t="s">
        <v>7</v>
      </c>
      <c r="R44" s="182" t="s">
        <v>8</v>
      </c>
      <c r="S44" s="144"/>
      <c r="T44" s="144"/>
      <c r="U44" s="144"/>
      <c r="V44" s="180" t="s">
        <v>2</v>
      </c>
      <c r="W44" s="181" t="s">
        <v>3</v>
      </c>
      <c r="X44" s="181" t="s">
        <v>4</v>
      </c>
      <c r="Y44" s="181" t="s">
        <v>5</v>
      </c>
      <c r="Z44" s="181" t="s">
        <v>6</v>
      </c>
      <c r="AA44" s="181" t="s">
        <v>7</v>
      </c>
      <c r="AB44" s="182" t="s">
        <v>8</v>
      </c>
      <c r="AC44" s="145"/>
    </row>
    <row r="45" spans="2:29" ht="15.75">
      <c r="B45" s="183"/>
      <c r="C45" s="184"/>
      <c r="D45" s="184"/>
      <c r="E45" s="184"/>
      <c r="F45" s="184"/>
      <c r="G45" s="191">
        <v>1</v>
      </c>
      <c r="H45" s="187">
        <v>2</v>
      </c>
      <c r="I45" s="145">
        <v>12</v>
      </c>
      <c r="J45" s="144"/>
      <c r="K45" s="144"/>
      <c r="L45" s="183"/>
      <c r="M45" s="230">
        <v>1</v>
      </c>
      <c r="N45" s="186">
        <v>2</v>
      </c>
      <c r="O45" s="186">
        <v>3</v>
      </c>
      <c r="P45" s="186">
        <v>4</v>
      </c>
      <c r="Q45" s="186">
        <v>5</v>
      </c>
      <c r="R45" s="186">
        <v>6</v>
      </c>
      <c r="S45" s="145">
        <v>1</v>
      </c>
      <c r="T45" s="144"/>
      <c r="U45" s="144"/>
      <c r="V45" s="183"/>
      <c r="W45" s="184"/>
      <c r="X45" s="184"/>
      <c r="Y45" s="186">
        <v>1</v>
      </c>
      <c r="Z45" s="186">
        <v>2</v>
      </c>
      <c r="AA45" s="186">
        <v>3</v>
      </c>
      <c r="AB45" s="188">
        <v>4</v>
      </c>
      <c r="AC45" s="145">
        <v>5</v>
      </c>
    </row>
    <row r="46" spans="2:29" ht="15.75">
      <c r="B46" s="189">
        <v>3</v>
      </c>
      <c r="C46" s="201">
        <v>4</v>
      </c>
      <c r="D46" s="201">
        <v>5</v>
      </c>
      <c r="E46" s="201">
        <v>6</v>
      </c>
      <c r="F46" s="201">
        <v>7</v>
      </c>
      <c r="G46" s="201">
        <v>8</v>
      </c>
      <c r="H46" s="202">
        <v>9</v>
      </c>
      <c r="I46" s="145"/>
      <c r="J46" s="144"/>
      <c r="K46" s="144"/>
      <c r="L46" s="189">
        <v>7</v>
      </c>
      <c r="M46" s="186">
        <v>8</v>
      </c>
      <c r="N46" s="186">
        <v>9</v>
      </c>
      <c r="O46" s="186">
        <v>10</v>
      </c>
      <c r="P46" s="191">
        <v>11</v>
      </c>
      <c r="Q46" s="190">
        <v>12</v>
      </c>
      <c r="R46" s="187">
        <v>13</v>
      </c>
      <c r="S46" s="145">
        <v>2</v>
      </c>
      <c r="T46" s="144"/>
      <c r="U46" s="144"/>
      <c r="V46" s="189">
        <v>5</v>
      </c>
      <c r="W46" s="186">
        <v>6</v>
      </c>
      <c r="X46" s="186">
        <v>7</v>
      </c>
      <c r="Y46" s="186">
        <v>8</v>
      </c>
      <c r="Z46" s="191">
        <v>9</v>
      </c>
      <c r="AA46" s="190">
        <v>10</v>
      </c>
      <c r="AB46" s="187">
        <v>11</v>
      </c>
      <c r="AC46" s="145">
        <v>6</v>
      </c>
    </row>
    <row r="47" spans="2:29" ht="15.75">
      <c r="B47" s="189">
        <v>10</v>
      </c>
      <c r="C47" s="201">
        <v>11</v>
      </c>
      <c r="D47" s="201">
        <v>12</v>
      </c>
      <c r="E47" s="201">
        <v>13</v>
      </c>
      <c r="F47" s="201">
        <v>14</v>
      </c>
      <c r="G47" s="231">
        <v>15</v>
      </c>
      <c r="H47" s="200">
        <v>16</v>
      </c>
      <c r="I47" s="145"/>
      <c r="J47" s="144"/>
      <c r="K47" s="144"/>
      <c r="L47" s="189">
        <v>14</v>
      </c>
      <c r="M47" s="186">
        <v>15</v>
      </c>
      <c r="N47" s="186">
        <v>16</v>
      </c>
      <c r="O47" s="186">
        <v>17</v>
      </c>
      <c r="P47" s="186">
        <v>18</v>
      </c>
      <c r="Q47" s="186">
        <v>19</v>
      </c>
      <c r="R47" s="188">
        <v>20</v>
      </c>
      <c r="S47" s="145">
        <v>3</v>
      </c>
      <c r="T47" s="144"/>
      <c r="U47" s="144"/>
      <c r="V47" s="189">
        <v>12</v>
      </c>
      <c r="W47" s="186">
        <v>13</v>
      </c>
      <c r="X47" s="186">
        <v>14</v>
      </c>
      <c r="Y47" s="186">
        <v>15</v>
      </c>
      <c r="Z47" s="186">
        <v>16</v>
      </c>
      <c r="AA47" s="186">
        <v>17</v>
      </c>
      <c r="AB47" s="188">
        <v>18</v>
      </c>
      <c r="AC47" s="145">
        <v>7</v>
      </c>
    </row>
    <row r="48" spans="2:29" ht="15.75">
      <c r="B48" s="189">
        <v>17</v>
      </c>
      <c r="C48" s="203">
        <v>18</v>
      </c>
      <c r="D48" s="203">
        <v>19</v>
      </c>
      <c r="E48" s="203">
        <v>20</v>
      </c>
      <c r="F48" s="203">
        <v>21</v>
      </c>
      <c r="G48" s="203">
        <v>22</v>
      </c>
      <c r="H48" s="200">
        <v>23</v>
      </c>
      <c r="I48" s="145"/>
      <c r="J48" s="144"/>
      <c r="K48" s="144"/>
      <c r="L48" s="189">
        <v>21</v>
      </c>
      <c r="M48" s="186">
        <v>22</v>
      </c>
      <c r="N48" s="186">
        <v>23</v>
      </c>
      <c r="O48" s="186">
        <v>24</v>
      </c>
      <c r="P48" s="186">
        <v>25</v>
      </c>
      <c r="Q48" s="186">
        <v>26</v>
      </c>
      <c r="R48" s="188">
        <v>27</v>
      </c>
      <c r="S48" s="145">
        <v>4</v>
      </c>
      <c r="T48" s="144"/>
      <c r="U48" s="144"/>
      <c r="V48" s="189">
        <v>19</v>
      </c>
      <c r="W48" s="186">
        <v>20</v>
      </c>
      <c r="X48" s="186">
        <v>21</v>
      </c>
      <c r="Y48" s="186">
        <v>22</v>
      </c>
      <c r="Z48" s="186">
        <v>23</v>
      </c>
      <c r="AA48" s="186">
        <v>24</v>
      </c>
      <c r="AB48" s="188">
        <v>25</v>
      </c>
      <c r="AC48" s="145">
        <v>8</v>
      </c>
    </row>
    <row r="49" spans="2:29" ht="16.5" thickBot="1">
      <c r="B49" s="189">
        <v>24</v>
      </c>
      <c r="C49" s="203">
        <v>25</v>
      </c>
      <c r="D49" s="203">
        <v>26</v>
      </c>
      <c r="E49" s="203">
        <v>27</v>
      </c>
      <c r="F49" s="203">
        <v>28</v>
      </c>
      <c r="G49" s="203">
        <v>29</v>
      </c>
      <c r="H49" s="200">
        <v>30</v>
      </c>
      <c r="I49" s="145"/>
      <c r="J49" s="144"/>
      <c r="K49" s="144"/>
      <c r="L49" s="192">
        <v>28</v>
      </c>
      <c r="M49" s="193">
        <v>29</v>
      </c>
      <c r="N49" s="193">
        <v>30</v>
      </c>
      <c r="O49" s="194"/>
      <c r="P49" s="194"/>
      <c r="Q49" s="194"/>
      <c r="R49" s="195"/>
      <c r="S49" s="145">
        <v>5</v>
      </c>
      <c r="T49" s="144"/>
      <c r="U49" s="144"/>
      <c r="V49" s="192">
        <v>26</v>
      </c>
      <c r="W49" s="193">
        <v>27</v>
      </c>
      <c r="X49" s="193">
        <v>28</v>
      </c>
      <c r="Y49" s="193">
        <v>29</v>
      </c>
      <c r="Z49" s="193">
        <v>30</v>
      </c>
      <c r="AA49" s="193">
        <v>31</v>
      </c>
      <c r="AB49" s="195"/>
      <c r="AC49" s="145">
        <v>9</v>
      </c>
    </row>
    <row r="50" spans="2:29" ht="16.5" thickBot="1">
      <c r="B50" s="192">
        <v>31</v>
      </c>
      <c r="C50" s="228"/>
      <c r="D50" s="228"/>
      <c r="E50" s="228"/>
      <c r="F50" s="228"/>
      <c r="G50" s="228"/>
      <c r="H50" s="229"/>
      <c r="I50" s="144"/>
      <c r="J50" s="144"/>
      <c r="K50" s="144"/>
      <c r="L50" s="160" t="s">
        <v>315</v>
      </c>
      <c r="S50" s="145"/>
      <c r="T50" s="144"/>
      <c r="U50" s="144"/>
      <c r="V50" s="160" t="s">
        <v>314</v>
      </c>
      <c r="W50" s="145"/>
      <c r="X50" s="145"/>
      <c r="Y50" s="145"/>
      <c r="Z50" s="145"/>
      <c r="AA50" s="145"/>
      <c r="AB50" s="145"/>
      <c r="AC50" s="145"/>
    </row>
    <row r="51" spans="2:29" ht="15">
      <c r="B51" s="160" t="s">
        <v>313</v>
      </c>
      <c r="F51" s="160" t="s">
        <v>316</v>
      </c>
      <c r="I51" s="144"/>
      <c r="J51" s="144"/>
      <c r="K51" s="144"/>
      <c r="L51" s="160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</row>
    <row r="52" spans="9:29" ht="15.75" thickBot="1"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</row>
    <row r="53" spans="2:29" ht="19.5" thickBot="1">
      <c r="B53" s="348" t="s">
        <v>198</v>
      </c>
      <c r="C53" s="349"/>
      <c r="D53" s="349"/>
      <c r="E53" s="349"/>
      <c r="F53" s="349"/>
      <c r="G53" s="349"/>
      <c r="H53" s="350"/>
      <c r="I53" s="145"/>
      <c r="J53" s="144"/>
      <c r="K53" s="144"/>
      <c r="L53" s="348" t="s">
        <v>199</v>
      </c>
      <c r="M53" s="349"/>
      <c r="N53" s="349"/>
      <c r="O53" s="349"/>
      <c r="P53" s="349"/>
      <c r="Q53" s="349"/>
      <c r="R53" s="350"/>
      <c r="S53" s="144"/>
      <c r="T53" s="144"/>
      <c r="U53" s="144"/>
      <c r="V53" s="348" t="s">
        <v>200</v>
      </c>
      <c r="W53" s="349"/>
      <c r="X53" s="349"/>
      <c r="Y53" s="349"/>
      <c r="Z53" s="349"/>
      <c r="AA53" s="349"/>
      <c r="AB53" s="350"/>
      <c r="AC53" s="144"/>
    </row>
    <row r="54" spans="2:29" ht="15.75">
      <c r="B54" s="180" t="s">
        <v>2</v>
      </c>
      <c r="C54" s="181" t="s">
        <v>3</v>
      </c>
      <c r="D54" s="181" t="s">
        <v>4</v>
      </c>
      <c r="E54" s="181" t="s">
        <v>5</v>
      </c>
      <c r="F54" s="181" t="s">
        <v>6</v>
      </c>
      <c r="G54" s="181" t="s">
        <v>7</v>
      </c>
      <c r="H54" s="182" t="s">
        <v>8</v>
      </c>
      <c r="I54" s="145"/>
      <c r="J54" s="144"/>
      <c r="K54" s="144"/>
      <c r="L54" s="180" t="s">
        <v>2</v>
      </c>
      <c r="M54" s="181" t="s">
        <v>3</v>
      </c>
      <c r="N54" s="181" t="s">
        <v>4</v>
      </c>
      <c r="O54" s="181" t="s">
        <v>5</v>
      </c>
      <c r="P54" s="181" t="s">
        <v>6</v>
      </c>
      <c r="Q54" s="181" t="s">
        <v>7</v>
      </c>
      <c r="R54" s="182" t="s">
        <v>353</v>
      </c>
      <c r="S54" s="144"/>
      <c r="T54" s="144"/>
      <c r="U54" s="144"/>
      <c r="V54" s="180" t="s">
        <v>2</v>
      </c>
      <c r="W54" s="181" t="s">
        <v>3</v>
      </c>
      <c r="X54" s="181" t="s">
        <v>4</v>
      </c>
      <c r="Y54" s="181" t="s">
        <v>5</v>
      </c>
      <c r="Z54" s="181" t="s">
        <v>6</v>
      </c>
      <c r="AA54" s="181" t="s">
        <v>7</v>
      </c>
      <c r="AB54" s="182" t="s">
        <v>353</v>
      </c>
      <c r="AC54" s="144"/>
    </row>
    <row r="55" spans="2:29" ht="15.75">
      <c r="B55" s="183"/>
      <c r="C55" s="184"/>
      <c r="D55" s="184"/>
      <c r="E55" s="184"/>
      <c r="F55" s="184"/>
      <c r="G55" s="184"/>
      <c r="H55" s="188">
        <v>1</v>
      </c>
      <c r="I55" s="145">
        <v>9</v>
      </c>
      <c r="J55" s="144"/>
      <c r="K55" s="144"/>
      <c r="L55" s="489"/>
      <c r="M55" s="490"/>
      <c r="N55" s="201">
        <v>1</v>
      </c>
      <c r="O55" s="201">
        <v>2</v>
      </c>
      <c r="P55" s="231">
        <v>3</v>
      </c>
      <c r="Q55" s="203">
        <v>4</v>
      </c>
      <c r="R55" s="200">
        <v>5</v>
      </c>
      <c r="S55" s="145"/>
      <c r="T55" s="144"/>
      <c r="U55" s="144"/>
      <c r="V55" s="183"/>
      <c r="W55" s="184"/>
      <c r="X55" s="184"/>
      <c r="Y55" s="184"/>
      <c r="Z55" s="186">
        <v>1</v>
      </c>
      <c r="AA55" s="186">
        <v>2</v>
      </c>
      <c r="AB55" s="188">
        <v>3</v>
      </c>
      <c r="AC55" s="145">
        <v>2</v>
      </c>
    </row>
    <row r="56" spans="2:29" ht="15.75">
      <c r="B56" s="189">
        <v>2</v>
      </c>
      <c r="C56" s="186">
        <v>3</v>
      </c>
      <c r="D56" s="186">
        <v>4</v>
      </c>
      <c r="E56" s="186">
        <v>5</v>
      </c>
      <c r="F56" s="186">
        <v>6</v>
      </c>
      <c r="G56" s="186">
        <v>7</v>
      </c>
      <c r="H56" s="188">
        <v>8</v>
      </c>
      <c r="I56" s="145">
        <v>10</v>
      </c>
      <c r="J56" s="144"/>
      <c r="K56" s="144"/>
      <c r="L56" s="189">
        <v>6</v>
      </c>
      <c r="M56" s="203">
        <v>7</v>
      </c>
      <c r="N56" s="203">
        <v>8</v>
      </c>
      <c r="O56" s="203">
        <v>9</v>
      </c>
      <c r="P56" s="203">
        <v>10</v>
      </c>
      <c r="Q56" s="203">
        <v>11</v>
      </c>
      <c r="R56" s="200">
        <v>12</v>
      </c>
      <c r="S56" s="145"/>
      <c r="T56" s="144"/>
      <c r="U56" s="144"/>
      <c r="V56" s="189">
        <v>4</v>
      </c>
      <c r="W56" s="186">
        <v>5</v>
      </c>
      <c r="X56" s="186">
        <v>6</v>
      </c>
      <c r="Y56" s="186">
        <v>7</v>
      </c>
      <c r="Z56" s="186">
        <v>8</v>
      </c>
      <c r="AA56" s="186">
        <v>9</v>
      </c>
      <c r="AB56" s="188">
        <v>10</v>
      </c>
      <c r="AC56" s="145">
        <v>3</v>
      </c>
    </row>
    <row r="57" spans="2:29" ht="15.75">
      <c r="B57" s="189">
        <v>9</v>
      </c>
      <c r="C57" s="186">
        <v>10</v>
      </c>
      <c r="D57" s="186">
        <v>11</v>
      </c>
      <c r="E57" s="186">
        <v>12</v>
      </c>
      <c r="F57" s="186">
        <v>13</v>
      </c>
      <c r="G57" s="186">
        <v>14</v>
      </c>
      <c r="H57" s="188">
        <v>15</v>
      </c>
      <c r="I57" s="145">
        <v>11</v>
      </c>
      <c r="J57" s="144"/>
      <c r="K57" s="144"/>
      <c r="L57" s="189">
        <v>13</v>
      </c>
      <c r="M57" s="203">
        <v>14</v>
      </c>
      <c r="N57" s="203">
        <v>15</v>
      </c>
      <c r="O57" s="203">
        <v>16</v>
      </c>
      <c r="P57" s="203">
        <v>17</v>
      </c>
      <c r="Q57" s="203">
        <v>18</v>
      </c>
      <c r="R57" s="200">
        <v>19</v>
      </c>
      <c r="S57" s="145"/>
      <c r="T57" s="144"/>
      <c r="U57" s="144"/>
      <c r="V57" s="189">
        <v>11</v>
      </c>
      <c r="W57" s="191">
        <v>12</v>
      </c>
      <c r="X57" s="186">
        <v>13</v>
      </c>
      <c r="Y57" s="186">
        <v>14</v>
      </c>
      <c r="Z57" s="186">
        <v>15</v>
      </c>
      <c r="AA57" s="186">
        <v>16</v>
      </c>
      <c r="AB57" s="188">
        <v>17</v>
      </c>
      <c r="AC57" s="145">
        <v>4</v>
      </c>
    </row>
    <row r="58" spans="2:29" ht="15.75">
      <c r="B58" s="189">
        <v>16</v>
      </c>
      <c r="C58" s="186">
        <v>17</v>
      </c>
      <c r="D58" s="186">
        <v>18</v>
      </c>
      <c r="E58" s="186">
        <v>19</v>
      </c>
      <c r="F58" s="191">
        <v>20</v>
      </c>
      <c r="G58" s="190">
        <v>21</v>
      </c>
      <c r="H58" s="187">
        <v>22</v>
      </c>
      <c r="I58" s="145">
        <v>12</v>
      </c>
      <c r="J58" s="144"/>
      <c r="K58" s="144"/>
      <c r="L58" s="189">
        <v>20</v>
      </c>
      <c r="M58" s="230">
        <v>21</v>
      </c>
      <c r="N58" s="186">
        <v>22</v>
      </c>
      <c r="O58" s="186">
        <v>23</v>
      </c>
      <c r="P58" s="496">
        <v>24</v>
      </c>
      <c r="Q58" s="186">
        <v>25</v>
      </c>
      <c r="R58" s="188">
        <v>26</v>
      </c>
      <c r="S58" s="145">
        <v>1</v>
      </c>
      <c r="T58" s="144"/>
      <c r="U58" s="144"/>
      <c r="V58" s="189">
        <v>18</v>
      </c>
      <c r="W58" s="186">
        <v>19</v>
      </c>
      <c r="X58" s="186">
        <v>20</v>
      </c>
      <c r="Y58" s="186">
        <v>21</v>
      </c>
      <c r="Z58" s="186">
        <v>22</v>
      </c>
      <c r="AA58" s="186">
        <v>23</v>
      </c>
      <c r="AB58" s="188">
        <v>24</v>
      </c>
      <c r="AC58" s="145">
        <v>5</v>
      </c>
    </row>
    <row r="59" spans="2:29" ht="16.5" thickBot="1">
      <c r="B59" s="189">
        <v>23</v>
      </c>
      <c r="C59" s="495">
        <v>24</v>
      </c>
      <c r="D59" s="201">
        <v>25</v>
      </c>
      <c r="E59" s="201">
        <v>26</v>
      </c>
      <c r="F59" s="201">
        <v>27</v>
      </c>
      <c r="G59" s="201">
        <v>28</v>
      </c>
      <c r="H59" s="202">
        <v>29</v>
      </c>
      <c r="I59" s="145"/>
      <c r="J59" s="144"/>
      <c r="K59" s="144"/>
      <c r="L59" s="192">
        <v>27</v>
      </c>
      <c r="M59" s="193">
        <v>28</v>
      </c>
      <c r="N59" s="193">
        <v>29</v>
      </c>
      <c r="O59" s="193">
        <v>30</v>
      </c>
      <c r="P59" s="197"/>
      <c r="Q59" s="491"/>
      <c r="R59" s="492"/>
      <c r="S59" s="145">
        <v>2</v>
      </c>
      <c r="T59" s="144"/>
      <c r="U59" s="144"/>
      <c r="V59" s="192">
        <v>25</v>
      </c>
      <c r="W59" s="193">
        <v>26</v>
      </c>
      <c r="X59" s="193">
        <v>27</v>
      </c>
      <c r="Y59" s="206">
        <v>28</v>
      </c>
      <c r="Z59" s="193">
        <v>29</v>
      </c>
      <c r="AA59" s="193">
        <v>30</v>
      </c>
      <c r="AB59" s="494">
        <v>31</v>
      </c>
      <c r="AC59" s="145">
        <v>6</v>
      </c>
    </row>
    <row r="60" spans="2:29" ht="16.5" thickBot="1">
      <c r="B60" s="192">
        <v>30</v>
      </c>
      <c r="C60" s="487">
        <v>31</v>
      </c>
      <c r="D60" s="228"/>
      <c r="E60" s="228"/>
      <c r="F60" s="228"/>
      <c r="G60" s="228"/>
      <c r="H60" s="229"/>
      <c r="I60" s="145"/>
      <c r="J60" s="144"/>
      <c r="K60" s="144"/>
      <c r="L60" s="160" t="s">
        <v>318</v>
      </c>
      <c r="M60" s="150"/>
      <c r="N60" s="150"/>
      <c r="O60" s="144"/>
      <c r="P60" s="144"/>
      <c r="Q60" s="144"/>
      <c r="R60" s="144"/>
      <c r="S60" s="144"/>
      <c r="T60" s="144"/>
      <c r="U60" s="144"/>
      <c r="V60" s="158" t="s">
        <v>354</v>
      </c>
      <c r="W60" s="149"/>
      <c r="X60" s="149"/>
      <c r="Y60" s="149"/>
      <c r="Z60" s="149"/>
      <c r="AA60" s="149"/>
      <c r="AB60" s="145"/>
      <c r="AC60" s="145"/>
    </row>
    <row r="61" spans="2:29" ht="18.75">
      <c r="B61" s="159" t="s">
        <v>320</v>
      </c>
      <c r="C61" s="160"/>
      <c r="I61" s="148"/>
      <c r="J61" s="144"/>
      <c r="K61" s="144"/>
      <c r="L61" s="160" t="s">
        <v>363</v>
      </c>
      <c r="M61" s="150"/>
      <c r="N61" s="150"/>
      <c r="O61" s="144"/>
      <c r="P61" s="144"/>
      <c r="Q61" s="144"/>
      <c r="R61" s="144"/>
      <c r="S61" s="144"/>
      <c r="T61" s="144"/>
      <c r="U61" s="144"/>
      <c r="V61" s="158" t="s">
        <v>355</v>
      </c>
      <c r="W61" s="150"/>
      <c r="X61" s="150"/>
      <c r="Y61" s="150"/>
      <c r="Z61" s="150"/>
      <c r="AA61" s="150"/>
      <c r="AB61" s="144"/>
      <c r="AC61" s="144"/>
    </row>
    <row r="62" spans="2:29" ht="18.75">
      <c r="B62" s="501" t="s">
        <v>322</v>
      </c>
      <c r="I62" s="148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</row>
    <row r="63" spans="2:29" ht="19.5" thickBot="1">
      <c r="B63" s="159"/>
      <c r="I63" s="148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</row>
    <row r="64" spans="2:29" ht="19.5" thickBot="1">
      <c r="B64" s="348" t="s">
        <v>201</v>
      </c>
      <c r="C64" s="349"/>
      <c r="D64" s="349"/>
      <c r="E64" s="349"/>
      <c r="F64" s="349"/>
      <c r="G64" s="349"/>
      <c r="H64" s="350"/>
      <c r="I64" s="148"/>
      <c r="J64" s="144"/>
      <c r="K64" s="144"/>
      <c r="L64" s="348" t="s">
        <v>202</v>
      </c>
      <c r="M64" s="349"/>
      <c r="N64" s="349"/>
      <c r="O64" s="349"/>
      <c r="P64" s="349"/>
      <c r="Q64" s="349"/>
      <c r="R64" s="350"/>
      <c r="S64" s="144"/>
      <c r="T64" s="144"/>
      <c r="U64" s="207"/>
      <c r="V64" s="208"/>
      <c r="W64" s="422" t="s">
        <v>300</v>
      </c>
      <c r="X64" s="422"/>
      <c r="Y64" s="422"/>
      <c r="Z64" s="422"/>
      <c r="AA64" s="422"/>
      <c r="AB64" s="423"/>
      <c r="AC64" s="144"/>
    </row>
    <row r="65" spans="2:29" ht="19.5" thickBot="1">
      <c r="B65" s="180" t="s">
        <v>2</v>
      </c>
      <c r="C65" s="181" t="s">
        <v>3</v>
      </c>
      <c r="D65" s="181" t="s">
        <v>4</v>
      </c>
      <c r="E65" s="181" t="s">
        <v>5</v>
      </c>
      <c r="F65" s="181" t="s">
        <v>6</v>
      </c>
      <c r="G65" s="181" t="s">
        <v>7</v>
      </c>
      <c r="H65" s="182" t="s">
        <v>8</v>
      </c>
      <c r="I65" s="148"/>
      <c r="J65" s="144"/>
      <c r="K65" s="144"/>
      <c r="L65" s="180" t="s">
        <v>2</v>
      </c>
      <c r="M65" s="181" t="s">
        <v>3</v>
      </c>
      <c r="N65" s="181" t="s">
        <v>4</v>
      </c>
      <c r="O65" s="181" t="s">
        <v>5</v>
      </c>
      <c r="P65" s="181" t="s">
        <v>6</v>
      </c>
      <c r="Q65" s="181" t="s">
        <v>7</v>
      </c>
      <c r="R65" s="182" t="s">
        <v>353</v>
      </c>
      <c r="S65" s="144"/>
      <c r="T65" s="144"/>
      <c r="U65" s="209"/>
      <c r="V65" s="210"/>
      <c r="W65" s="414" t="s">
        <v>301</v>
      </c>
      <c r="X65" s="414"/>
      <c r="Y65" s="414"/>
      <c r="Z65" s="414"/>
      <c r="AA65" s="414"/>
      <c r="AB65" s="415"/>
      <c r="AC65" s="144"/>
    </row>
    <row r="66" spans="2:29" ht="16.5" thickBot="1">
      <c r="B66" s="183">
        <v>1</v>
      </c>
      <c r="C66" s="191">
        <v>2</v>
      </c>
      <c r="D66" s="186">
        <v>3</v>
      </c>
      <c r="E66" s="186">
        <v>4</v>
      </c>
      <c r="F66" s="186">
        <v>5</v>
      </c>
      <c r="G66" s="186">
        <v>6</v>
      </c>
      <c r="H66" s="188">
        <v>7</v>
      </c>
      <c r="I66" s="145">
        <v>7</v>
      </c>
      <c r="J66" s="144"/>
      <c r="K66" s="144"/>
      <c r="L66" s="489"/>
      <c r="M66" s="490"/>
      <c r="N66" s="186">
        <v>1</v>
      </c>
      <c r="O66" s="186">
        <v>2</v>
      </c>
      <c r="P66" s="186">
        <v>3</v>
      </c>
      <c r="Q66" s="186">
        <v>4</v>
      </c>
      <c r="R66" s="188">
        <v>5</v>
      </c>
      <c r="S66" s="145">
        <v>11</v>
      </c>
      <c r="T66" s="144"/>
      <c r="U66" s="209"/>
      <c r="V66" s="211"/>
      <c r="W66" s="414" t="s">
        <v>302</v>
      </c>
      <c r="X66" s="414"/>
      <c r="Y66" s="414"/>
      <c r="Z66" s="414"/>
      <c r="AA66" s="414"/>
      <c r="AB66" s="415"/>
      <c r="AC66" s="144"/>
    </row>
    <row r="67" spans="2:29" ht="16.5" thickBot="1">
      <c r="B67" s="189">
        <v>8</v>
      </c>
      <c r="C67" s="186">
        <v>9</v>
      </c>
      <c r="D67" s="186">
        <v>10</v>
      </c>
      <c r="E67" s="186">
        <v>11</v>
      </c>
      <c r="F67" s="186">
        <v>12</v>
      </c>
      <c r="G67" s="186">
        <v>13</v>
      </c>
      <c r="H67" s="188">
        <v>14</v>
      </c>
      <c r="I67" s="145">
        <v>8</v>
      </c>
      <c r="J67" s="144"/>
      <c r="K67" s="144"/>
      <c r="L67" s="189">
        <v>6</v>
      </c>
      <c r="M67" s="186">
        <v>7</v>
      </c>
      <c r="N67" s="186">
        <v>8</v>
      </c>
      <c r="O67" s="186">
        <v>9</v>
      </c>
      <c r="P67" s="186">
        <v>10</v>
      </c>
      <c r="Q67" s="186">
        <v>11</v>
      </c>
      <c r="R67" s="188">
        <v>12</v>
      </c>
      <c r="S67" s="145">
        <v>12</v>
      </c>
      <c r="T67" s="144"/>
      <c r="U67" s="209"/>
      <c r="V67" s="212"/>
      <c r="W67" s="414" t="s">
        <v>303</v>
      </c>
      <c r="X67" s="414"/>
      <c r="Y67" s="414"/>
      <c r="Z67" s="414"/>
      <c r="AA67" s="414"/>
      <c r="AB67" s="415"/>
      <c r="AC67" s="144"/>
    </row>
    <row r="68" spans="2:29" ht="16.5" customHeight="1" thickBot="1">
      <c r="B68" s="189">
        <v>15</v>
      </c>
      <c r="C68" s="186">
        <v>16</v>
      </c>
      <c r="D68" s="186">
        <v>17</v>
      </c>
      <c r="E68" s="186">
        <v>18</v>
      </c>
      <c r="F68" s="186">
        <v>19</v>
      </c>
      <c r="G68" s="191">
        <v>20</v>
      </c>
      <c r="H68" s="187">
        <v>21</v>
      </c>
      <c r="I68" s="145">
        <v>9</v>
      </c>
      <c r="J68" s="144"/>
      <c r="K68" s="144"/>
      <c r="L68" s="189">
        <v>13</v>
      </c>
      <c r="M68" s="201">
        <v>14</v>
      </c>
      <c r="N68" s="201">
        <v>15</v>
      </c>
      <c r="O68" s="201">
        <v>16</v>
      </c>
      <c r="P68" s="235">
        <v>17</v>
      </c>
      <c r="Q68" s="201">
        <v>18</v>
      </c>
      <c r="R68" s="236">
        <v>19</v>
      </c>
      <c r="S68" s="145"/>
      <c r="T68" s="144"/>
      <c r="U68" s="209"/>
      <c r="V68" s="213"/>
      <c r="W68" s="414" t="s">
        <v>304</v>
      </c>
      <c r="X68" s="414"/>
      <c r="Y68" s="414"/>
      <c r="Z68" s="414"/>
      <c r="AA68" s="414"/>
      <c r="AB68" s="415"/>
      <c r="AC68" s="144"/>
    </row>
    <row r="69" spans="2:29" ht="19.5" thickBot="1">
      <c r="B69" s="189">
        <v>22</v>
      </c>
      <c r="C69" s="186">
        <v>23</v>
      </c>
      <c r="D69" s="186">
        <v>24</v>
      </c>
      <c r="E69" s="186">
        <v>25</v>
      </c>
      <c r="F69" s="186">
        <v>26</v>
      </c>
      <c r="G69" s="186">
        <v>27</v>
      </c>
      <c r="H69" s="188">
        <v>28</v>
      </c>
      <c r="I69" s="145">
        <v>10</v>
      </c>
      <c r="J69" s="144"/>
      <c r="K69" s="144"/>
      <c r="L69" s="189">
        <v>20</v>
      </c>
      <c r="M69" s="215">
        <v>21</v>
      </c>
      <c r="N69" s="215">
        <v>22</v>
      </c>
      <c r="O69" s="215">
        <v>23</v>
      </c>
      <c r="P69" s="215">
        <v>24</v>
      </c>
      <c r="Q69" s="215">
        <v>25</v>
      </c>
      <c r="R69" s="216">
        <v>26</v>
      </c>
      <c r="S69" s="148"/>
      <c r="T69" s="144"/>
      <c r="U69" s="209"/>
      <c r="V69" s="214"/>
      <c r="W69" s="483" t="s">
        <v>305</v>
      </c>
      <c r="X69" s="483"/>
      <c r="Y69" s="483"/>
      <c r="Z69" s="483"/>
      <c r="AA69" s="483"/>
      <c r="AB69" s="484"/>
      <c r="AC69" s="144"/>
    </row>
    <row r="70" spans="2:29" ht="16.5" customHeight="1" thickBot="1">
      <c r="B70" s="192">
        <v>29</v>
      </c>
      <c r="C70" s="193">
        <v>30</v>
      </c>
      <c r="D70" s="197"/>
      <c r="E70" s="197"/>
      <c r="F70" s="197"/>
      <c r="G70" s="194"/>
      <c r="H70" s="195"/>
      <c r="I70" s="145">
        <v>11</v>
      </c>
      <c r="J70" s="144"/>
      <c r="K70" s="144"/>
      <c r="L70" s="192">
        <v>27</v>
      </c>
      <c r="M70" s="197">
        <v>28</v>
      </c>
      <c r="N70" s="197">
        <v>29</v>
      </c>
      <c r="O70" s="197">
        <v>30</v>
      </c>
      <c r="P70" s="197">
        <v>31</v>
      </c>
      <c r="Q70" s="197"/>
      <c r="R70" s="198"/>
      <c r="S70" s="148"/>
      <c r="T70" s="144"/>
      <c r="U70" s="209"/>
      <c r="V70" s="217"/>
      <c r="W70" s="483"/>
      <c r="X70" s="483"/>
      <c r="Y70" s="483"/>
      <c r="Z70" s="483"/>
      <c r="AA70" s="483"/>
      <c r="AB70" s="484"/>
      <c r="AC70" s="146"/>
    </row>
    <row r="71" spans="1:29" ht="16.5" customHeight="1" thickBot="1">
      <c r="A71" s="233"/>
      <c r="B71" s="160" t="s">
        <v>357</v>
      </c>
      <c r="C71" s="199"/>
      <c r="D71" s="199"/>
      <c r="E71" s="199"/>
      <c r="F71" s="199"/>
      <c r="G71" s="199"/>
      <c r="H71" s="199"/>
      <c r="I71" s="493"/>
      <c r="J71" s="144"/>
      <c r="K71" s="144"/>
      <c r="L71" s="158"/>
      <c r="M71" s="145"/>
      <c r="N71" s="145"/>
      <c r="O71" s="145"/>
      <c r="P71" s="145"/>
      <c r="Q71" s="145"/>
      <c r="R71" s="145"/>
      <c r="S71" s="144"/>
      <c r="T71" s="144"/>
      <c r="U71" s="209"/>
      <c r="V71" s="488"/>
      <c r="W71" s="483" t="s">
        <v>306</v>
      </c>
      <c r="X71" s="483"/>
      <c r="Y71" s="483"/>
      <c r="Z71" s="483"/>
      <c r="AA71" s="483"/>
      <c r="AB71" s="484"/>
      <c r="AC71" s="146"/>
    </row>
    <row r="72" spans="2:29" ht="15.75" thickBot="1">
      <c r="B72" s="160" t="s">
        <v>356</v>
      </c>
      <c r="J72" s="144"/>
      <c r="K72" s="144"/>
      <c r="L72" s="158"/>
      <c r="M72" s="145"/>
      <c r="N72" s="145"/>
      <c r="O72" s="145"/>
      <c r="P72" s="145"/>
      <c r="Q72" s="145"/>
      <c r="R72" s="145"/>
      <c r="S72" s="145"/>
      <c r="T72" s="145"/>
      <c r="U72" s="218"/>
      <c r="V72" s="219"/>
      <c r="W72" s="485"/>
      <c r="X72" s="485"/>
      <c r="Y72" s="485"/>
      <c r="Z72" s="485"/>
      <c r="AA72" s="485"/>
      <c r="AB72" s="486"/>
      <c r="AC72" s="146"/>
    </row>
    <row r="73" spans="2:29" ht="15">
      <c r="B73" s="160"/>
      <c r="J73" s="145"/>
      <c r="K73" s="145"/>
      <c r="L73" s="145"/>
      <c r="M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6"/>
      <c r="AB73" s="146"/>
      <c r="AC73" s="146"/>
    </row>
    <row r="74" spans="2:29" ht="15.75" thickBot="1">
      <c r="B74" s="160"/>
      <c r="J74" s="145"/>
      <c r="K74" s="145"/>
      <c r="L74" s="145"/>
      <c r="M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6"/>
      <c r="AB74" s="146"/>
      <c r="AC74" s="146"/>
    </row>
    <row r="75" spans="3:30" ht="17.25">
      <c r="C75" s="196"/>
      <c r="D75" s="416" t="s">
        <v>189</v>
      </c>
      <c r="E75" s="417"/>
      <c r="F75" s="417"/>
      <c r="G75" s="417"/>
      <c r="H75" s="417"/>
      <c r="I75" s="417"/>
      <c r="J75" s="417"/>
      <c r="K75" s="417"/>
      <c r="L75" s="417"/>
      <c r="M75" s="417"/>
      <c r="N75" s="417"/>
      <c r="O75" s="417"/>
      <c r="P75" s="417"/>
      <c r="Q75" s="417"/>
      <c r="R75" s="417"/>
      <c r="S75" s="417"/>
      <c r="T75" s="417"/>
      <c r="U75" s="417"/>
      <c r="V75" s="417"/>
      <c r="W75" s="417"/>
      <c r="X75" s="417"/>
      <c r="Y75" s="417"/>
      <c r="Z75" s="417"/>
      <c r="AA75" s="418"/>
      <c r="AD75" s="177"/>
    </row>
    <row r="76" spans="3:30" ht="16.5" thickBot="1">
      <c r="C76" s="196"/>
      <c r="D76" s="419" t="s">
        <v>325</v>
      </c>
      <c r="E76" s="420"/>
      <c r="F76" s="420"/>
      <c r="G76" s="420"/>
      <c r="H76" s="420"/>
      <c r="I76" s="420"/>
      <c r="J76" s="420"/>
      <c r="K76" s="421"/>
      <c r="L76" s="419" t="s">
        <v>326</v>
      </c>
      <c r="M76" s="420"/>
      <c r="N76" s="420"/>
      <c r="O76" s="420"/>
      <c r="P76" s="420"/>
      <c r="Q76" s="420"/>
      <c r="R76" s="420"/>
      <c r="S76" s="421"/>
      <c r="T76" s="419" t="s">
        <v>327</v>
      </c>
      <c r="U76" s="420"/>
      <c r="V76" s="420"/>
      <c r="W76" s="420"/>
      <c r="X76" s="420"/>
      <c r="Y76" s="420"/>
      <c r="Z76" s="420"/>
      <c r="AA76" s="421"/>
      <c r="AD76" s="177"/>
    </row>
    <row r="77" spans="3:30" ht="16.5" thickBot="1">
      <c r="C77" s="196"/>
      <c r="D77" s="398" t="s">
        <v>328</v>
      </c>
      <c r="E77" s="399"/>
      <c r="F77" s="399"/>
      <c r="G77" s="399"/>
      <c r="H77" s="399"/>
      <c r="I77" s="399"/>
      <c r="J77" s="399"/>
      <c r="K77" s="400"/>
      <c r="L77" s="398" t="s">
        <v>364</v>
      </c>
      <c r="M77" s="399"/>
      <c r="N77" s="399"/>
      <c r="O77" s="399"/>
      <c r="P77" s="399"/>
      <c r="Q77" s="399"/>
      <c r="R77" s="399"/>
      <c r="S77" s="400"/>
      <c r="T77" s="398" t="s">
        <v>365</v>
      </c>
      <c r="U77" s="399"/>
      <c r="V77" s="399"/>
      <c r="W77" s="399"/>
      <c r="X77" s="399"/>
      <c r="Y77" s="399"/>
      <c r="Z77" s="399"/>
      <c r="AA77" s="400"/>
      <c r="AD77" s="177"/>
    </row>
    <row r="78" spans="3:30" ht="15.75" thickBot="1">
      <c r="C78" s="196"/>
      <c r="D78" s="401" t="s">
        <v>190</v>
      </c>
      <c r="E78" s="402"/>
      <c r="F78" s="402"/>
      <c r="G78" s="402"/>
      <c r="H78" s="403"/>
      <c r="I78" s="404" t="s">
        <v>191</v>
      </c>
      <c r="J78" s="402"/>
      <c r="K78" s="405"/>
      <c r="L78" s="406" t="s">
        <v>190</v>
      </c>
      <c r="M78" s="407"/>
      <c r="N78" s="407"/>
      <c r="O78" s="407"/>
      <c r="P78" s="408"/>
      <c r="Q78" s="409" t="s">
        <v>191</v>
      </c>
      <c r="R78" s="407"/>
      <c r="S78" s="410"/>
      <c r="T78" s="411" t="s">
        <v>190</v>
      </c>
      <c r="U78" s="412"/>
      <c r="V78" s="412"/>
      <c r="W78" s="412"/>
      <c r="X78" s="413"/>
      <c r="Y78" s="409" t="s">
        <v>191</v>
      </c>
      <c r="Z78" s="407"/>
      <c r="AA78" s="410"/>
      <c r="AD78" s="177"/>
    </row>
    <row r="79" spans="3:30" ht="15">
      <c r="C79" s="196"/>
      <c r="D79" s="392">
        <v>43862</v>
      </c>
      <c r="E79" s="393"/>
      <c r="F79" s="393"/>
      <c r="G79" s="393"/>
      <c r="H79" s="393"/>
      <c r="I79" s="393">
        <v>14</v>
      </c>
      <c r="J79" s="393"/>
      <c r="K79" s="341"/>
      <c r="L79" s="392">
        <v>43983</v>
      </c>
      <c r="M79" s="394"/>
      <c r="N79" s="394"/>
      <c r="O79" s="394"/>
      <c r="P79" s="394"/>
      <c r="Q79" s="393">
        <v>23</v>
      </c>
      <c r="R79" s="393"/>
      <c r="S79" s="395"/>
      <c r="T79" s="396">
        <v>44075</v>
      </c>
      <c r="U79" s="396"/>
      <c r="V79" s="396"/>
      <c r="W79" s="396"/>
      <c r="X79" s="397"/>
      <c r="Y79" s="393">
        <v>8</v>
      </c>
      <c r="Z79" s="393"/>
      <c r="AA79" s="395"/>
      <c r="AD79" s="177"/>
    </row>
    <row r="80" spans="3:30" ht="15">
      <c r="C80" s="196"/>
      <c r="D80" s="388">
        <v>43891</v>
      </c>
      <c r="E80" s="389"/>
      <c r="F80" s="389"/>
      <c r="G80" s="389"/>
      <c r="H80" s="389"/>
      <c r="I80" s="390">
        <v>26</v>
      </c>
      <c r="J80" s="390"/>
      <c r="K80" s="286"/>
      <c r="L80" s="388">
        <v>44013</v>
      </c>
      <c r="M80" s="389"/>
      <c r="N80" s="389"/>
      <c r="O80" s="389"/>
      <c r="P80" s="389"/>
      <c r="Q80" s="390">
        <v>24</v>
      </c>
      <c r="R80" s="390"/>
      <c r="S80" s="391"/>
      <c r="T80" s="290">
        <v>44105</v>
      </c>
      <c r="U80" s="290"/>
      <c r="V80" s="290"/>
      <c r="W80" s="290"/>
      <c r="X80" s="291"/>
      <c r="Y80" s="390">
        <v>25</v>
      </c>
      <c r="Z80" s="390"/>
      <c r="AA80" s="391"/>
      <c r="AD80" s="177"/>
    </row>
    <row r="81" spans="3:30" ht="15">
      <c r="C81" s="196"/>
      <c r="D81" s="388">
        <v>43922</v>
      </c>
      <c r="E81" s="389"/>
      <c r="F81" s="389"/>
      <c r="G81" s="389"/>
      <c r="H81" s="389"/>
      <c r="I81" s="390">
        <v>21</v>
      </c>
      <c r="J81" s="390"/>
      <c r="K81" s="286"/>
      <c r="L81" s="388">
        <v>44044</v>
      </c>
      <c r="M81" s="389"/>
      <c r="N81" s="389"/>
      <c r="O81" s="389"/>
      <c r="P81" s="389"/>
      <c r="Q81" s="390">
        <v>22</v>
      </c>
      <c r="R81" s="390"/>
      <c r="S81" s="391"/>
      <c r="T81" s="290">
        <v>44136</v>
      </c>
      <c r="U81" s="290"/>
      <c r="V81" s="290"/>
      <c r="W81" s="290"/>
      <c r="X81" s="291"/>
      <c r="Y81" s="390">
        <v>22</v>
      </c>
      <c r="Z81" s="390"/>
      <c r="AA81" s="391"/>
      <c r="AD81" s="177"/>
    </row>
    <row r="82" spans="4:30" ht="15.75" thickBot="1">
      <c r="D82" s="384">
        <v>43952</v>
      </c>
      <c r="E82" s="385"/>
      <c r="F82" s="385"/>
      <c r="G82" s="385"/>
      <c r="H82" s="385"/>
      <c r="I82" s="386">
        <v>11</v>
      </c>
      <c r="J82" s="386"/>
      <c r="K82" s="309"/>
      <c r="L82" s="384">
        <v>44075</v>
      </c>
      <c r="M82" s="385"/>
      <c r="N82" s="385"/>
      <c r="O82" s="385"/>
      <c r="P82" s="385"/>
      <c r="Q82" s="386">
        <v>3</v>
      </c>
      <c r="R82" s="386"/>
      <c r="S82" s="387"/>
      <c r="T82" s="307">
        <v>44166</v>
      </c>
      <c r="U82" s="307"/>
      <c r="V82" s="307"/>
      <c r="W82" s="307"/>
      <c r="X82" s="308"/>
      <c r="Y82" s="386">
        <v>17</v>
      </c>
      <c r="Z82" s="386"/>
      <c r="AA82" s="387"/>
      <c r="AD82" s="177"/>
    </row>
    <row r="83" spans="4:30" ht="16.5" thickBot="1">
      <c r="D83" s="375" t="s">
        <v>307</v>
      </c>
      <c r="E83" s="376"/>
      <c r="F83" s="376"/>
      <c r="G83" s="376"/>
      <c r="H83" s="377"/>
      <c r="I83" s="378">
        <f>SUM(I78:I82)</f>
        <v>72</v>
      </c>
      <c r="J83" s="379"/>
      <c r="K83" s="380"/>
      <c r="L83" s="375" t="s">
        <v>308</v>
      </c>
      <c r="M83" s="376"/>
      <c r="N83" s="376"/>
      <c r="O83" s="376"/>
      <c r="P83" s="377"/>
      <c r="Q83" s="378">
        <f>SUM(Q78:Q82)</f>
        <v>72</v>
      </c>
      <c r="R83" s="379"/>
      <c r="S83" s="380"/>
      <c r="T83" s="381" t="s">
        <v>309</v>
      </c>
      <c r="U83" s="382"/>
      <c r="V83" s="382"/>
      <c r="W83" s="382"/>
      <c r="X83" s="383"/>
      <c r="Y83" s="378">
        <f>SUM(Y79:Y82)</f>
        <v>72</v>
      </c>
      <c r="Z83" s="379"/>
      <c r="AA83" s="380"/>
      <c r="AB83" s="220"/>
      <c r="AC83" s="221"/>
      <c r="AD83" s="177"/>
    </row>
    <row r="84" spans="2:30" ht="18" thickBot="1">
      <c r="B84" s="222"/>
      <c r="C84" s="223"/>
      <c r="D84" s="369" t="s">
        <v>323</v>
      </c>
      <c r="E84" s="370"/>
      <c r="F84" s="370"/>
      <c r="G84" s="370"/>
      <c r="H84" s="370"/>
      <c r="I84" s="370"/>
      <c r="J84" s="370"/>
      <c r="K84" s="370"/>
      <c r="L84" s="370"/>
      <c r="M84" s="370"/>
      <c r="N84" s="370"/>
      <c r="O84" s="370"/>
      <c r="P84" s="370"/>
      <c r="Q84" s="370"/>
      <c r="R84" s="370"/>
      <c r="S84" s="370"/>
      <c r="T84" s="370"/>
      <c r="U84" s="370"/>
      <c r="V84" s="370"/>
      <c r="W84" s="370"/>
      <c r="X84" s="371"/>
      <c r="Y84" s="372">
        <f>I83+Q83+Y83</f>
        <v>216</v>
      </c>
      <c r="Z84" s="373"/>
      <c r="AA84" s="374"/>
      <c r="AC84" s="146"/>
      <c r="AD84" s="177"/>
    </row>
  </sheetData>
  <sheetProtection/>
  <mergeCells count="176">
    <mergeCell ref="F26:H26"/>
    <mergeCell ref="A26:B30"/>
    <mergeCell ref="F15:H15"/>
    <mergeCell ref="Q11:Y14"/>
    <mergeCell ref="F23:H23"/>
    <mergeCell ref="F24:H24"/>
    <mergeCell ref="I23:K23"/>
    <mergeCell ref="I24:K24"/>
    <mergeCell ref="L23:N23"/>
    <mergeCell ref="L24:N24"/>
    <mergeCell ref="I7:K7"/>
    <mergeCell ref="A4:N4"/>
    <mergeCell ref="W68:AB68"/>
    <mergeCell ref="W69:AB70"/>
    <mergeCell ref="W71:AB72"/>
    <mergeCell ref="C14:E14"/>
    <mergeCell ref="F14:H14"/>
    <mergeCell ref="I14:K14"/>
    <mergeCell ref="L14:N14"/>
    <mergeCell ref="C15:E15"/>
    <mergeCell ref="B64:H64"/>
    <mergeCell ref="L64:R64"/>
    <mergeCell ref="A6:B16"/>
    <mergeCell ref="A17:B25"/>
    <mergeCell ref="A5:B5"/>
    <mergeCell ref="I15:K15"/>
    <mergeCell ref="L15:N15"/>
    <mergeCell ref="C23:E23"/>
    <mergeCell ref="C24:E24"/>
    <mergeCell ref="C1:AB1"/>
    <mergeCell ref="I2:V2"/>
    <mergeCell ref="Q4:AB8"/>
    <mergeCell ref="C5:H5"/>
    <mergeCell ref="I5:N5"/>
    <mergeCell ref="C6:E6"/>
    <mergeCell ref="F6:H6"/>
    <mergeCell ref="I6:K6"/>
    <mergeCell ref="L6:N6"/>
    <mergeCell ref="C7:E7"/>
    <mergeCell ref="L7:N7"/>
    <mergeCell ref="C8:E8"/>
    <mergeCell ref="F8:H8"/>
    <mergeCell ref="I8:K8"/>
    <mergeCell ref="L8:N8"/>
    <mergeCell ref="C9:E9"/>
    <mergeCell ref="F9:H9"/>
    <mergeCell ref="I9:K9"/>
    <mergeCell ref="L9:N9"/>
    <mergeCell ref="F7:H7"/>
    <mergeCell ref="C10:E10"/>
    <mergeCell ref="F10:H10"/>
    <mergeCell ref="I10:K10"/>
    <mergeCell ref="L10:N10"/>
    <mergeCell ref="C11:E11"/>
    <mergeCell ref="F11:H11"/>
    <mergeCell ref="I11:K11"/>
    <mergeCell ref="L11:N11"/>
    <mergeCell ref="C12:E12"/>
    <mergeCell ref="F12:H12"/>
    <mergeCell ref="I12:K12"/>
    <mergeCell ref="L12:N12"/>
    <mergeCell ref="C13:E13"/>
    <mergeCell ref="F13:H13"/>
    <mergeCell ref="I13:K13"/>
    <mergeCell ref="L13:N13"/>
    <mergeCell ref="C16:E16"/>
    <mergeCell ref="F16:H16"/>
    <mergeCell ref="I16:K16"/>
    <mergeCell ref="L16:N16"/>
    <mergeCell ref="C17:E17"/>
    <mergeCell ref="F17:H17"/>
    <mergeCell ref="I17:K17"/>
    <mergeCell ref="L17:N17"/>
    <mergeCell ref="C18:E18"/>
    <mergeCell ref="F18:H18"/>
    <mergeCell ref="I18:K18"/>
    <mergeCell ref="L18:N18"/>
    <mergeCell ref="C19:E19"/>
    <mergeCell ref="F19:H19"/>
    <mergeCell ref="I19:K19"/>
    <mergeCell ref="L19:N19"/>
    <mergeCell ref="C20:E20"/>
    <mergeCell ref="F20:H20"/>
    <mergeCell ref="I20:K20"/>
    <mergeCell ref="L20:N20"/>
    <mergeCell ref="Q20:AC21"/>
    <mergeCell ref="C21:E21"/>
    <mergeCell ref="F21:H21"/>
    <mergeCell ref="I21:K21"/>
    <mergeCell ref="L21:N21"/>
    <mergeCell ref="C22:E22"/>
    <mergeCell ref="F22:H22"/>
    <mergeCell ref="I22:K22"/>
    <mergeCell ref="L22:N22"/>
    <mergeCell ref="C25:E25"/>
    <mergeCell ref="F25:H25"/>
    <mergeCell ref="I25:K25"/>
    <mergeCell ref="L25:N25"/>
    <mergeCell ref="C26:E26"/>
    <mergeCell ref="I26:K26"/>
    <mergeCell ref="L26:N26"/>
    <mergeCell ref="C29:E29"/>
    <mergeCell ref="Q26:AC27"/>
    <mergeCell ref="C27:E27"/>
    <mergeCell ref="F27:H27"/>
    <mergeCell ref="I27:K27"/>
    <mergeCell ref="L27:N27"/>
    <mergeCell ref="C28:E28"/>
    <mergeCell ref="F28:H28"/>
    <mergeCell ref="I28:K28"/>
    <mergeCell ref="L28:N28"/>
    <mergeCell ref="F29:H29"/>
    <mergeCell ref="I29:K29"/>
    <mergeCell ref="L29:N29"/>
    <mergeCell ref="C30:E30"/>
    <mergeCell ref="F30:H30"/>
    <mergeCell ref="I30:K30"/>
    <mergeCell ref="L30:N30"/>
    <mergeCell ref="B33:H33"/>
    <mergeCell ref="L33:R33"/>
    <mergeCell ref="V33:AB33"/>
    <mergeCell ref="B43:H43"/>
    <mergeCell ref="L43:R43"/>
    <mergeCell ref="W64:AB64"/>
    <mergeCell ref="V43:AB43"/>
    <mergeCell ref="B53:H53"/>
    <mergeCell ref="L53:R53"/>
    <mergeCell ref="V53:AB53"/>
    <mergeCell ref="W65:AB65"/>
    <mergeCell ref="W66:AB66"/>
    <mergeCell ref="W67:AB67"/>
    <mergeCell ref="D75:AA75"/>
    <mergeCell ref="D76:K76"/>
    <mergeCell ref="L76:S76"/>
    <mergeCell ref="T76:AA76"/>
    <mergeCell ref="D77:K77"/>
    <mergeCell ref="L77:S77"/>
    <mergeCell ref="T77:AA77"/>
    <mergeCell ref="D78:H78"/>
    <mergeCell ref="I78:K78"/>
    <mergeCell ref="L78:P78"/>
    <mergeCell ref="Q78:S78"/>
    <mergeCell ref="T78:X78"/>
    <mergeCell ref="Y78:AA78"/>
    <mergeCell ref="D79:H79"/>
    <mergeCell ref="I79:K79"/>
    <mergeCell ref="L79:P79"/>
    <mergeCell ref="Q79:S79"/>
    <mergeCell ref="T79:X79"/>
    <mergeCell ref="Y79:AA79"/>
    <mergeCell ref="D80:H80"/>
    <mergeCell ref="I80:K80"/>
    <mergeCell ref="L80:P80"/>
    <mergeCell ref="Q80:S80"/>
    <mergeCell ref="T80:X80"/>
    <mergeCell ref="Y80:AA80"/>
    <mergeCell ref="D81:H81"/>
    <mergeCell ref="I81:K81"/>
    <mergeCell ref="L81:P81"/>
    <mergeCell ref="Q81:S81"/>
    <mergeCell ref="T81:X81"/>
    <mergeCell ref="Y81:AA81"/>
    <mergeCell ref="D82:H82"/>
    <mergeCell ref="I82:K82"/>
    <mergeCell ref="L82:P82"/>
    <mergeCell ref="Q82:S82"/>
    <mergeCell ref="T82:X82"/>
    <mergeCell ref="Y82:AA82"/>
    <mergeCell ref="D84:X84"/>
    <mergeCell ref="Y84:AA84"/>
    <mergeCell ref="D83:H83"/>
    <mergeCell ref="I83:K83"/>
    <mergeCell ref="L83:P83"/>
    <mergeCell ref="Q83:S83"/>
    <mergeCell ref="T83:X83"/>
    <mergeCell ref="Y83:AA83"/>
  </mergeCells>
  <conditionalFormatting sqref="E40:G40 C33:G37 B33:B39 F39:G39">
    <cfRule type="cellIs" priority="371" dxfId="574" operator="equal" stopIfTrue="1">
      <formula>1</formula>
    </cfRule>
  </conditionalFormatting>
  <conditionalFormatting sqref="E37:G37 C33:D37 F39:G39">
    <cfRule type="cellIs" priority="369" dxfId="574" operator="equal" stopIfTrue="1">
      <formula>15</formula>
    </cfRule>
    <cfRule type="cellIs" priority="370" dxfId="574" operator="equal" stopIfTrue="1">
      <formula>2</formula>
    </cfRule>
  </conditionalFormatting>
  <conditionalFormatting sqref="E40:G40 D33:G37 B33:B39 F39:G39">
    <cfRule type="cellIs" priority="366" dxfId="574" operator="equal" stopIfTrue="1">
      <formula>31</formula>
    </cfRule>
    <cfRule type="cellIs" priority="367" dxfId="574" operator="equal" stopIfTrue="1">
      <formula>25</formula>
    </cfRule>
    <cfRule type="cellIs" priority="368" dxfId="574" operator="equal" stopIfTrue="1">
      <formula>24</formula>
    </cfRule>
  </conditionalFormatting>
  <conditionalFormatting sqref="L33:Q33">
    <cfRule type="cellIs" priority="365" dxfId="574" operator="equal" stopIfTrue="1">
      <formula>1</formula>
    </cfRule>
  </conditionalFormatting>
  <conditionalFormatting sqref="M33:N33">
    <cfRule type="cellIs" priority="363" dxfId="574" operator="equal" stopIfTrue="1">
      <formula>15</formula>
    </cfRule>
    <cfRule type="cellIs" priority="364" dxfId="574" operator="equal" stopIfTrue="1">
      <formula>2</formula>
    </cfRule>
  </conditionalFormatting>
  <conditionalFormatting sqref="N33:Q33 L33">
    <cfRule type="cellIs" priority="360" dxfId="574" operator="equal" stopIfTrue="1">
      <formula>31</formula>
    </cfRule>
    <cfRule type="cellIs" priority="361" dxfId="574" operator="equal" stopIfTrue="1">
      <formula>25</formula>
    </cfRule>
    <cfRule type="cellIs" priority="362" dxfId="574" operator="equal" stopIfTrue="1">
      <formula>24</formula>
    </cfRule>
  </conditionalFormatting>
  <conditionalFormatting sqref="V33:AA33">
    <cfRule type="cellIs" priority="359" dxfId="574" operator="equal" stopIfTrue="1">
      <formula>1</formula>
    </cfRule>
  </conditionalFormatting>
  <conditionalFormatting sqref="W33:X33">
    <cfRule type="cellIs" priority="357" dxfId="574" operator="equal" stopIfTrue="1">
      <formula>15</formula>
    </cfRule>
    <cfRule type="cellIs" priority="358" dxfId="574" operator="equal" stopIfTrue="1">
      <formula>2</formula>
    </cfRule>
  </conditionalFormatting>
  <conditionalFormatting sqref="X33:AA33 V33">
    <cfRule type="cellIs" priority="354" dxfId="574" operator="equal" stopIfTrue="1">
      <formula>31</formula>
    </cfRule>
    <cfRule type="cellIs" priority="355" dxfId="574" operator="equal" stopIfTrue="1">
      <formula>25</formula>
    </cfRule>
    <cfRule type="cellIs" priority="356" dxfId="574" operator="equal" stopIfTrue="1">
      <formula>24</formula>
    </cfRule>
  </conditionalFormatting>
  <conditionalFormatting sqref="B43:G43">
    <cfRule type="cellIs" priority="353" dxfId="574" operator="equal" stopIfTrue="1">
      <formula>1</formula>
    </cfRule>
  </conditionalFormatting>
  <conditionalFormatting sqref="C43:D43">
    <cfRule type="cellIs" priority="351" dxfId="574" operator="equal" stopIfTrue="1">
      <formula>15</formula>
    </cfRule>
    <cfRule type="cellIs" priority="352" dxfId="574" operator="equal" stopIfTrue="1">
      <formula>2</formula>
    </cfRule>
  </conditionalFormatting>
  <conditionalFormatting sqref="D43:G43 B43">
    <cfRule type="cellIs" priority="348" dxfId="574" operator="equal" stopIfTrue="1">
      <formula>31</formula>
    </cfRule>
    <cfRule type="cellIs" priority="349" dxfId="574" operator="equal" stopIfTrue="1">
      <formula>25</formula>
    </cfRule>
    <cfRule type="cellIs" priority="350" dxfId="574" operator="equal" stopIfTrue="1">
      <formula>24</formula>
    </cfRule>
  </conditionalFormatting>
  <conditionalFormatting sqref="L43:Q43">
    <cfRule type="cellIs" priority="347" dxfId="574" operator="equal" stopIfTrue="1">
      <formula>1</formula>
    </cfRule>
  </conditionalFormatting>
  <conditionalFormatting sqref="M43:N43">
    <cfRule type="cellIs" priority="345" dxfId="574" operator="equal" stopIfTrue="1">
      <formula>15</formula>
    </cfRule>
    <cfRule type="cellIs" priority="346" dxfId="574" operator="equal" stopIfTrue="1">
      <formula>2</formula>
    </cfRule>
  </conditionalFormatting>
  <conditionalFormatting sqref="N43:Q43 L43">
    <cfRule type="cellIs" priority="342" dxfId="574" operator="equal" stopIfTrue="1">
      <formula>31</formula>
    </cfRule>
    <cfRule type="cellIs" priority="343" dxfId="574" operator="equal" stopIfTrue="1">
      <formula>25</formula>
    </cfRule>
    <cfRule type="cellIs" priority="344" dxfId="574" operator="equal" stopIfTrue="1">
      <formula>24</formula>
    </cfRule>
  </conditionalFormatting>
  <conditionalFormatting sqref="V43:AA43">
    <cfRule type="cellIs" priority="341" dxfId="574" operator="equal" stopIfTrue="1">
      <formula>1</formula>
    </cfRule>
  </conditionalFormatting>
  <conditionalFormatting sqref="W43:X43">
    <cfRule type="cellIs" priority="339" dxfId="574" operator="equal" stopIfTrue="1">
      <formula>15</formula>
    </cfRule>
    <cfRule type="cellIs" priority="340" dxfId="574" operator="equal" stopIfTrue="1">
      <formula>2</formula>
    </cfRule>
  </conditionalFormatting>
  <conditionalFormatting sqref="X43:AA43 V43">
    <cfRule type="cellIs" priority="336" dxfId="574" operator="equal" stopIfTrue="1">
      <formula>31</formula>
    </cfRule>
    <cfRule type="cellIs" priority="337" dxfId="574" operator="equal" stopIfTrue="1">
      <formula>25</formula>
    </cfRule>
    <cfRule type="cellIs" priority="338" dxfId="574" operator="equal" stopIfTrue="1">
      <formula>24</formula>
    </cfRule>
  </conditionalFormatting>
  <conditionalFormatting sqref="B53:G53">
    <cfRule type="cellIs" priority="335" dxfId="574" operator="equal" stopIfTrue="1">
      <formula>1</formula>
    </cfRule>
  </conditionalFormatting>
  <conditionalFormatting sqref="C53:D53">
    <cfRule type="cellIs" priority="333" dxfId="574" operator="equal" stopIfTrue="1">
      <formula>15</formula>
    </cfRule>
    <cfRule type="cellIs" priority="334" dxfId="574" operator="equal" stopIfTrue="1">
      <formula>2</formula>
    </cfRule>
  </conditionalFormatting>
  <conditionalFormatting sqref="D53:G53 B53">
    <cfRule type="cellIs" priority="330" dxfId="574" operator="equal" stopIfTrue="1">
      <formula>31</formula>
    </cfRule>
    <cfRule type="cellIs" priority="331" dxfId="574" operator="equal" stopIfTrue="1">
      <formula>25</formula>
    </cfRule>
    <cfRule type="cellIs" priority="332" dxfId="574" operator="equal" stopIfTrue="1">
      <formula>24</formula>
    </cfRule>
  </conditionalFormatting>
  <conditionalFormatting sqref="L53:Q53">
    <cfRule type="cellIs" priority="329" dxfId="574" operator="equal" stopIfTrue="1">
      <formula>1</formula>
    </cfRule>
  </conditionalFormatting>
  <conditionalFormatting sqref="M53:N53">
    <cfRule type="cellIs" priority="327" dxfId="574" operator="equal" stopIfTrue="1">
      <formula>15</formula>
    </cfRule>
    <cfRule type="cellIs" priority="328" dxfId="574" operator="equal" stopIfTrue="1">
      <formula>2</formula>
    </cfRule>
  </conditionalFormatting>
  <conditionalFormatting sqref="N53:Q53 L53">
    <cfRule type="cellIs" priority="324" dxfId="574" operator="equal" stopIfTrue="1">
      <formula>31</formula>
    </cfRule>
    <cfRule type="cellIs" priority="325" dxfId="574" operator="equal" stopIfTrue="1">
      <formula>25</formula>
    </cfRule>
    <cfRule type="cellIs" priority="326" dxfId="574" operator="equal" stopIfTrue="1">
      <formula>24</formula>
    </cfRule>
  </conditionalFormatting>
  <conditionalFormatting sqref="V64:AA64">
    <cfRule type="cellIs" priority="305" dxfId="574" operator="equal" stopIfTrue="1">
      <formula>1</formula>
    </cfRule>
  </conditionalFormatting>
  <conditionalFormatting sqref="W64:X64">
    <cfRule type="cellIs" priority="303" dxfId="574" operator="equal" stopIfTrue="1">
      <formula>15</formula>
    </cfRule>
    <cfRule type="cellIs" priority="304" dxfId="574" operator="equal" stopIfTrue="1">
      <formula>2</formula>
    </cfRule>
  </conditionalFormatting>
  <conditionalFormatting sqref="X64:AA64 V64">
    <cfRule type="cellIs" priority="300" dxfId="574" operator="equal" stopIfTrue="1">
      <formula>31</formula>
    </cfRule>
    <cfRule type="cellIs" priority="301" dxfId="574" operator="equal" stopIfTrue="1">
      <formula>25</formula>
    </cfRule>
    <cfRule type="cellIs" priority="302" dxfId="574" operator="equal" stopIfTrue="1">
      <formula>24</formula>
    </cfRule>
  </conditionalFormatting>
  <conditionalFormatting sqref="L34:Q34">
    <cfRule type="cellIs" priority="299" dxfId="574" operator="equal" stopIfTrue="1">
      <formula>1</formula>
    </cfRule>
  </conditionalFormatting>
  <conditionalFormatting sqref="M34:N34">
    <cfRule type="cellIs" priority="297" dxfId="574" operator="equal" stopIfTrue="1">
      <formula>15</formula>
    </cfRule>
    <cfRule type="cellIs" priority="298" dxfId="574" operator="equal" stopIfTrue="1">
      <formula>2</formula>
    </cfRule>
  </conditionalFormatting>
  <conditionalFormatting sqref="N34:Q34 L34">
    <cfRule type="cellIs" priority="294" dxfId="574" operator="equal" stopIfTrue="1">
      <formula>31</formula>
    </cfRule>
    <cfRule type="cellIs" priority="295" dxfId="574" operator="equal" stopIfTrue="1">
      <formula>25</formula>
    </cfRule>
    <cfRule type="cellIs" priority="296" dxfId="574" operator="equal" stopIfTrue="1">
      <formula>24</formula>
    </cfRule>
  </conditionalFormatting>
  <conditionalFormatting sqref="B54:G54">
    <cfRule type="cellIs" priority="293" dxfId="574" operator="equal" stopIfTrue="1">
      <formula>1</formula>
    </cfRule>
  </conditionalFormatting>
  <conditionalFormatting sqref="C54:D54">
    <cfRule type="cellIs" priority="291" dxfId="574" operator="equal" stopIfTrue="1">
      <formula>15</formula>
    </cfRule>
    <cfRule type="cellIs" priority="292" dxfId="574" operator="equal" stopIfTrue="1">
      <formula>2</formula>
    </cfRule>
  </conditionalFormatting>
  <conditionalFormatting sqref="D54:G54 B54">
    <cfRule type="cellIs" priority="288" dxfId="574" operator="equal" stopIfTrue="1">
      <formula>31</formula>
    </cfRule>
    <cfRule type="cellIs" priority="289" dxfId="574" operator="equal" stopIfTrue="1">
      <formula>25</formula>
    </cfRule>
    <cfRule type="cellIs" priority="290" dxfId="574" operator="equal" stopIfTrue="1">
      <formula>24</formula>
    </cfRule>
  </conditionalFormatting>
  <conditionalFormatting sqref="O59:Q59 M54:Q54 L54:L59">
    <cfRule type="cellIs" priority="287" dxfId="574" operator="equal" stopIfTrue="1">
      <formula>1</formula>
    </cfRule>
  </conditionalFormatting>
  <conditionalFormatting sqref="O59:Q59 M54:N54">
    <cfRule type="cellIs" priority="285" dxfId="574" operator="equal" stopIfTrue="1">
      <formula>15</formula>
    </cfRule>
    <cfRule type="cellIs" priority="286" dxfId="574" operator="equal" stopIfTrue="1">
      <formula>2</formula>
    </cfRule>
  </conditionalFormatting>
  <conditionalFormatting sqref="O59:Q59 N54:Q54 L54:L59">
    <cfRule type="cellIs" priority="282" dxfId="574" operator="equal" stopIfTrue="1">
      <formula>31</formula>
    </cfRule>
    <cfRule type="cellIs" priority="283" dxfId="574" operator="equal" stopIfTrue="1">
      <formula>25</formula>
    </cfRule>
    <cfRule type="cellIs" priority="284" dxfId="574" operator="equal" stopIfTrue="1">
      <formula>24</formula>
    </cfRule>
  </conditionalFormatting>
  <conditionalFormatting sqref="C71:G71">
    <cfRule type="cellIs" priority="275" dxfId="574" operator="equal" stopIfTrue="1">
      <formula>1</formula>
    </cfRule>
  </conditionalFormatting>
  <conditionalFormatting sqref="C71:D71">
    <cfRule type="cellIs" priority="273" dxfId="574" operator="equal" stopIfTrue="1">
      <formula>15</formula>
    </cfRule>
    <cfRule type="cellIs" priority="274" dxfId="574" operator="equal" stopIfTrue="1">
      <formula>2</formula>
    </cfRule>
  </conditionalFormatting>
  <conditionalFormatting sqref="D71:G71">
    <cfRule type="cellIs" priority="270" dxfId="574" operator="equal" stopIfTrue="1">
      <formula>31</formula>
    </cfRule>
    <cfRule type="cellIs" priority="271" dxfId="574" operator="equal" stopIfTrue="1">
      <formula>25</formula>
    </cfRule>
    <cfRule type="cellIs" priority="272" dxfId="574" operator="equal" stopIfTrue="1">
      <formula>24</formula>
    </cfRule>
  </conditionalFormatting>
  <conditionalFormatting sqref="Y70:AA70 W65:AA65 V65:V70 W68:Y68 AA68 W67:AA67 W66:Y66 AA66">
    <cfRule type="cellIs" priority="263" dxfId="574" operator="equal" stopIfTrue="1">
      <formula>1</formula>
    </cfRule>
  </conditionalFormatting>
  <conditionalFormatting sqref="Y68 Y70:AA70 W65:X68 AA68">
    <cfRule type="cellIs" priority="261" dxfId="574" operator="equal" stopIfTrue="1">
      <formula>15</formula>
    </cfRule>
    <cfRule type="cellIs" priority="262" dxfId="574" operator="equal" stopIfTrue="1">
      <formula>2</formula>
    </cfRule>
  </conditionalFormatting>
  <conditionalFormatting sqref="Y70:AA70 X65:AA65 V65:V70 X68:Y68 AA68 X67:AA67 X66:Y66 AA66">
    <cfRule type="cellIs" priority="258" dxfId="574" operator="equal" stopIfTrue="1">
      <formula>31</formula>
    </cfRule>
    <cfRule type="cellIs" priority="259" dxfId="574" operator="equal" stopIfTrue="1">
      <formula>25</formula>
    </cfRule>
    <cfRule type="cellIs" priority="260" dxfId="574" operator="equal" stopIfTrue="1">
      <formula>24</formula>
    </cfRule>
  </conditionalFormatting>
  <conditionalFormatting sqref="O39:Q39 M37:Q37 L35:L39">
    <cfRule type="cellIs" priority="257" dxfId="574" operator="equal" stopIfTrue="1">
      <formula>1</formula>
    </cfRule>
  </conditionalFormatting>
  <conditionalFormatting sqref="O39:Q39 M37:Q37">
    <cfRule type="cellIs" priority="255" dxfId="574" operator="equal" stopIfTrue="1">
      <formula>15</formula>
    </cfRule>
    <cfRule type="cellIs" priority="256" dxfId="574" operator="equal" stopIfTrue="1">
      <formula>2</formula>
    </cfRule>
  </conditionalFormatting>
  <conditionalFormatting sqref="O39:Q39 N37:Q37 L35:L39">
    <cfRule type="cellIs" priority="252" dxfId="574" operator="equal" stopIfTrue="1">
      <formula>31</formula>
    </cfRule>
    <cfRule type="cellIs" priority="253" dxfId="574" operator="equal" stopIfTrue="1">
      <formula>25</formula>
    </cfRule>
    <cfRule type="cellIs" priority="254" dxfId="574" operator="equal" stopIfTrue="1">
      <formula>24</formula>
    </cfRule>
  </conditionalFormatting>
  <conditionalFormatting sqref="Y39:AA39 W34:AA34 V34:V39 W35:X35 W37:X37">
    <cfRule type="cellIs" priority="251" dxfId="574" operator="equal" stopIfTrue="1">
      <formula>1</formula>
    </cfRule>
  </conditionalFormatting>
  <conditionalFormatting sqref="Y39:AA39 W34:X35 W37:X37">
    <cfRule type="cellIs" priority="249" dxfId="574" operator="equal" stopIfTrue="1">
      <formula>15</formula>
    </cfRule>
    <cfRule type="cellIs" priority="250" dxfId="574" operator="equal" stopIfTrue="1">
      <formula>2</formula>
    </cfRule>
  </conditionalFormatting>
  <conditionalFormatting sqref="Y39:AA39 X34:AA34 V34:V39 X35 X37">
    <cfRule type="cellIs" priority="246" dxfId="574" operator="equal" stopIfTrue="1">
      <formula>31</formula>
    </cfRule>
    <cfRule type="cellIs" priority="247" dxfId="574" operator="equal" stopIfTrue="1">
      <formula>25</formula>
    </cfRule>
    <cfRule type="cellIs" priority="248" dxfId="574" operator="equal" stopIfTrue="1">
      <formula>24</formula>
    </cfRule>
  </conditionalFormatting>
  <conditionalFormatting sqref="C44:G44 B44:B49 C45:F45 C46:G46">
    <cfRule type="cellIs" priority="245" dxfId="574" operator="equal" stopIfTrue="1">
      <formula>1</formula>
    </cfRule>
  </conditionalFormatting>
  <conditionalFormatting sqref="C44:D46">
    <cfRule type="cellIs" priority="243" dxfId="574" operator="equal" stopIfTrue="1">
      <formula>15</formula>
    </cfRule>
    <cfRule type="cellIs" priority="244" dxfId="574" operator="equal" stopIfTrue="1">
      <formula>2</formula>
    </cfRule>
  </conditionalFormatting>
  <conditionalFormatting sqref="D44:G44 B44:B49 D45:F45 D46:G46">
    <cfRule type="cellIs" priority="240" dxfId="574" operator="equal" stopIfTrue="1">
      <formula>31</formula>
    </cfRule>
    <cfRule type="cellIs" priority="241" dxfId="574" operator="equal" stopIfTrue="1">
      <formula>25</formula>
    </cfRule>
    <cfRule type="cellIs" priority="242" dxfId="574" operator="equal" stopIfTrue="1">
      <formula>24</formula>
    </cfRule>
  </conditionalFormatting>
  <conditionalFormatting sqref="M44:Q44 L44:L49 N47:Q47 O49:Q49">
    <cfRule type="cellIs" priority="239" dxfId="574" operator="equal" stopIfTrue="1">
      <formula>1</formula>
    </cfRule>
  </conditionalFormatting>
  <conditionalFormatting sqref="M44:N44 N47:Q47 O49:Q49">
    <cfRule type="cellIs" priority="237" dxfId="574" operator="equal" stopIfTrue="1">
      <formula>15</formula>
    </cfRule>
    <cfRule type="cellIs" priority="238" dxfId="574" operator="equal" stopIfTrue="1">
      <formula>2</formula>
    </cfRule>
  </conditionalFormatting>
  <conditionalFormatting sqref="N44:Q44 L44:L49 N47:Q47 O49:Q49">
    <cfRule type="cellIs" priority="234" dxfId="574" operator="equal" stopIfTrue="1">
      <formula>31</formula>
    </cfRule>
    <cfRule type="cellIs" priority="235" dxfId="574" operator="equal" stopIfTrue="1">
      <formula>25</formula>
    </cfRule>
    <cfRule type="cellIs" priority="236" dxfId="574" operator="equal" stopIfTrue="1">
      <formula>24</formula>
    </cfRule>
  </conditionalFormatting>
  <conditionalFormatting sqref="Y49:Z49 W44:AA44 V44:V49 W47:X47 Z47:AA47 W45:X45">
    <cfRule type="cellIs" priority="233" dxfId="574" operator="equal" stopIfTrue="1">
      <formula>1</formula>
    </cfRule>
  </conditionalFormatting>
  <conditionalFormatting sqref="Z47:AA47 Y49:Z49 W44:X45 W47:X47">
    <cfRule type="cellIs" priority="231" dxfId="574" operator="equal" stopIfTrue="1">
      <formula>15</formula>
    </cfRule>
    <cfRule type="cellIs" priority="232" dxfId="574" operator="equal" stopIfTrue="1">
      <formula>2</formula>
    </cfRule>
  </conditionalFormatting>
  <conditionalFormatting sqref="Y49:Z49 X44:AA44 V44:V49 X47 Z47:AA47 X45">
    <cfRule type="cellIs" priority="228" dxfId="574" operator="equal" stopIfTrue="1">
      <formula>31</formula>
    </cfRule>
    <cfRule type="cellIs" priority="229" dxfId="574" operator="equal" stopIfTrue="1">
      <formula>25</formula>
    </cfRule>
    <cfRule type="cellIs" priority="230" dxfId="574" operator="equal" stopIfTrue="1">
      <formula>24</formula>
    </cfRule>
  </conditionalFormatting>
  <conditionalFormatting sqref="C55:G55 B55:B59 C57:G57">
    <cfRule type="cellIs" priority="227" dxfId="574" operator="equal" stopIfTrue="1">
      <formula>1</formula>
    </cfRule>
  </conditionalFormatting>
  <conditionalFormatting sqref="C55:D55 C57:G57">
    <cfRule type="cellIs" priority="225" dxfId="574" operator="equal" stopIfTrue="1">
      <formula>15</formula>
    </cfRule>
    <cfRule type="cellIs" priority="226" dxfId="574" operator="equal" stopIfTrue="1">
      <formula>2</formula>
    </cfRule>
  </conditionalFormatting>
  <conditionalFormatting sqref="D55:G55 B55:B59 D57:G57">
    <cfRule type="cellIs" priority="222" dxfId="574" operator="equal" stopIfTrue="1">
      <formula>31</formula>
    </cfRule>
    <cfRule type="cellIs" priority="223" dxfId="574" operator="equal" stopIfTrue="1">
      <formula>25</formula>
    </cfRule>
    <cfRule type="cellIs" priority="224" dxfId="574" operator="equal" stopIfTrue="1">
      <formula>24</formula>
    </cfRule>
  </conditionalFormatting>
  <conditionalFormatting sqref="H39">
    <cfRule type="cellIs" priority="221" dxfId="574" operator="equal" stopIfTrue="1">
      <formula>1</formula>
    </cfRule>
  </conditionalFormatting>
  <conditionalFormatting sqref="H39">
    <cfRule type="cellIs" priority="219" dxfId="574" operator="equal" stopIfTrue="1">
      <formula>15</formula>
    </cfRule>
    <cfRule type="cellIs" priority="220" dxfId="574" operator="equal" stopIfTrue="1">
      <formula>2</formula>
    </cfRule>
  </conditionalFormatting>
  <conditionalFormatting sqref="H39">
    <cfRule type="cellIs" priority="216" dxfId="574" operator="equal" stopIfTrue="1">
      <formula>31</formula>
    </cfRule>
    <cfRule type="cellIs" priority="217" dxfId="574" operator="equal" stopIfTrue="1">
      <formula>25</formula>
    </cfRule>
    <cfRule type="cellIs" priority="218" dxfId="574" operator="equal" stopIfTrue="1">
      <formula>24</formula>
    </cfRule>
  </conditionalFormatting>
  <conditionalFormatting sqref="M36:R36 N35:R35">
    <cfRule type="cellIs" priority="215" dxfId="574" operator="equal" stopIfTrue="1">
      <formula>1</formula>
    </cfRule>
  </conditionalFormatting>
  <conditionalFormatting sqref="M36:R36 N35:R35">
    <cfRule type="cellIs" priority="213" dxfId="574" operator="equal" stopIfTrue="1">
      <formula>15</formula>
    </cfRule>
    <cfRule type="cellIs" priority="214" dxfId="574" operator="equal" stopIfTrue="1">
      <formula>2</formula>
    </cfRule>
  </conditionalFormatting>
  <conditionalFormatting sqref="M36:R36 N35:R35">
    <cfRule type="cellIs" priority="210" dxfId="574" operator="equal" stopIfTrue="1">
      <formula>31</formula>
    </cfRule>
    <cfRule type="cellIs" priority="211" dxfId="574" operator="equal" stopIfTrue="1">
      <formula>25</formula>
    </cfRule>
    <cfRule type="cellIs" priority="212" dxfId="574" operator="equal" stopIfTrue="1">
      <formula>24</formula>
    </cfRule>
  </conditionalFormatting>
  <conditionalFormatting sqref="B60">
    <cfRule type="cellIs" priority="209" dxfId="574" operator="equal" stopIfTrue="1">
      <formula>1</formula>
    </cfRule>
  </conditionalFormatting>
  <conditionalFormatting sqref="B60">
    <cfRule type="cellIs" priority="206" dxfId="574" operator="equal" stopIfTrue="1">
      <formula>31</formula>
    </cfRule>
    <cfRule type="cellIs" priority="207" dxfId="574" operator="equal" stopIfTrue="1">
      <formula>25</formula>
    </cfRule>
    <cfRule type="cellIs" priority="208" dxfId="574" operator="equal" stopIfTrue="1">
      <formula>24</formula>
    </cfRule>
  </conditionalFormatting>
  <conditionalFormatting sqref="B50">
    <cfRule type="cellIs" priority="205" dxfId="574" operator="equal" stopIfTrue="1">
      <formula>1</formula>
    </cfRule>
  </conditionalFormatting>
  <conditionalFormatting sqref="B50">
    <cfRule type="cellIs" priority="202" dxfId="574" operator="equal" stopIfTrue="1">
      <formula>31</formula>
    </cfRule>
    <cfRule type="cellIs" priority="203" dxfId="574" operator="equal" stopIfTrue="1">
      <formula>25</formula>
    </cfRule>
    <cfRule type="cellIs" priority="204" dxfId="574" operator="equal" stopIfTrue="1">
      <formula>24</formula>
    </cfRule>
  </conditionalFormatting>
  <conditionalFormatting sqref="H48">
    <cfRule type="cellIs" priority="201" dxfId="574" operator="equal" stopIfTrue="1">
      <formula>1</formula>
    </cfRule>
  </conditionalFormatting>
  <conditionalFormatting sqref="H48">
    <cfRule type="cellIs" priority="199" dxfId="574" operator="equal" stopIfTrue="1">
      <formula>15</formula>
    </cfRule>
    <cfRule type="cellIs" priority="200" dxfId="574" operator="equal" stopIfTrue="1">
      <formula>2</formula>
    </cfRule>
  </conditionalFormatting>
  <conditionalFormatting sqref="H48">
    <cfRule type="cellIs" priority="196" dxfId="574" operator="equal" stopIfTrue="1">
      <formula>31</formula>
    </cfRule>
    <cfRule type="cellIs" priority="197" dxfId="574" operator="equal" stopIfTrue="1">
      <formula>25</formula>
    </cfRule>
    <cfRule type="cellIs" priority="198" dxfId="574" operator="equal" stopIfTrue="1">
      <formula>24</formula>
    </cfRule>
  </conditionalFormatting>
  <conditionalFormatting sqref="H47">
    <cfRule type="cellIs" priority="195" dxfId="574" operator="equal" stopIfTrue="1">
      <formula>1</formula>
    </cfRule>
  </conditionalFormatting>
  <conditionalFormatting sqref="H47">
    <cfRule type="cellIs" priority="193" dxfId="574" operator="equal" stopIfTrue="1">
      <formula>15</formula>
    </cfRule>
    <cfRule type="cellIs" priority="194" dxfId="574" operator="equal" stopIfTrue="1">
      <formula>2</formula>
    </cfRule>
  </conditionalFormatting>
  <conditionalFormatting sqref="H47">
    <cfRule type="cellIs" priority="190" dxfId="574" operator="equal" stopIfTrue="1">
      <formula>31</formula>
    </cfRule>
    <cfRule type="cellIs" priority="191" dxfId="574" operator="equal" stopIfTrue="1">
      <formula>25</formula>
    </cfRule>
    <cfRule type="cellIs" priority="192" dxfId="574" operator="equal" stopIfTrue="1">
      <formula>24</formula>
    </cfRule>
  </conditionalFormatting>
  <conditionalFormatting sqref="C47:F47">
    <cfRule type="cellIs" priority="189" dxfId="574" operator="equal" stopIfTrue="1">
      <formula>1</formula>
    </cfRule>
  </conditionalFormatting>
  <conditionalFormatting sqref="C47:F47">
    <cfRule type="cellIs" priority="187" dxfId="574" operator="equal" stopIfTrue="1">
      <formula>15</formula>
    </cfRule>
    <cfRule type="cellIs" priority="188" dxfId="574" operator="equal" stopIfTrue="1">
      <formula>2</formula>
    </cfRule>
  </conditionalFormatting>
  <conditionalFormatting sqref="G47">
    <cfRule type="cellIs" priority="186" dxfId="574" operator="equal" stopIfTrue="1">
      <formula>1</formula>
    </cfRule>
  </conditionalFormatting>
  <conditionalFormatting sqref="G47">
    <cfRule type="cellIs" priority="183" dxfId="574" operator="equal" stopIfTrue="1">
      <formula>31</formula>
    </cfRule>
    <cfRule type="cellIs" priority="184" dxfId="574" operator="equal" stopIfTrue="1">
      <formula>25</formula>
    </cfRule>
    <cfRule type="cellIs" priority="185" dxfId="574" operator="equal" stopIfTrue="1">
      <formula>24</formula>
    </cfRule>
  </conditionalFormatting>
  <conditionalFormatting sqref="C48:G48">
    <cfRule type="cellIs" priority="182" dxfId="574" operator="equal" stopIfTrue="1">
      <formula>1</formula>
    </cfRule>
  </conditionalFormatting>
  <conditionalFormatting sqref="C48:G48">
    <cfRule type="cellIs" priority="180" dxfId="574" operator="equal" stopIfTrue="1">
      <formula>15</formula>
    </cfRule>
    <cfRule type="cellIs" priority="181" dxfId="574" operator="equal" stopIfTrue="1">
      <formula>2</formula>
    </cfRule>
  </conditionalFormatting>
  <conditionalFormatting sqref="C48:G48">
    <cfRule type="cellIs" priority="177" dxfId="574" operator="equal" stopIfTrue="1">
      <formula>31</formula>
    </cfRule>
    <cfRule type="cellIs" priority="178" dxfId="574" operator="equal" stopIfTrue="1">
      <formula>25</formula>
    </cfRule>
    <cfRule type="cellIs" priority="179" dxfId="574" operator="equal" stopIfTrue="1">
      <formula>24</formula>
    </cfRule>
  </conditionalFormatting>
  <conditionalFormatting sqref="D49:H49">
    <cfRule type="cellIs" priority="176" dxfId="574" operator="equal" stopIfTrue="1">
      <formula>1</formula>
    </cfRule>
  </conditionalFormatting>
  <conditionalFormatting sqref="D49:H49">
    <cfRule type="cellIs" priority="174" dxfId="574" operator="equal" stopIfTrue="1">
      <formula>15</formula>
    </cfRule>
    <cfRule type="cellIs" priority="175" dxfId="574" operator="equal" stopIfTrue="1">
      <formula>2</formula>
    </cfRule>
  </conditionalFormatting>
  <conditionalFormatting sqref="D49:H49">
    <cfRule type="cellIs" priority="171" dxfId="574" operator="equal" stopIfTrue="1">
      <formula>31</formula>
    </cfRule>
    <cfRule type="cellIs" priority="172" dxfId="574" operator="equal" stopIfTrue="1">
      <formula>25</formula>
    </cfRule>
    <cfRule type="cellIs" priority="173" dxfId="574" operator="equal" stopIfTrue="1">
      <formula>24</formula>
    </cfRule>
  </conditionalFormatting>
  <conditionalFormatting sqref="AA45:AB45">
    <cfRule type="cellIs" priority="170" dxfId="574" operator="equal" stopIfTrue="1">
      <formula>1</formula>
    </cfRule>
  </conditionalFormatting>
  <conditionalFormatting sqref="AA45:AB45">
    <cfRule type="cellIs" priority="168" dxfId="574" operator="equal" stopIfTrue="1">
      <formula>15</formula>
    </cfRule>
    <cfRule type="cellIs" priority="169" dxfId="574" operator="equal" stopIfTrue="1">
      <formula>2</formula>
    </cfRule>
  </conditionalFormatting>
  <conditionalFormatting sqref="AB45">
    <cfRule type="cellIs" priority="165" dxfId="574" operator="equal" stopIfTrue="1">
      <formula>31</formula>
    </cfRule>
    <cfRule type="cellIs" priority="166" dxfId="574" operator="equal" stopIfTrue="1">
      <formula>25</formula>
    </cfRule>
    <cfRule type="cellIs" priority="167" dxfId="574" operator="equal" stopIfTrue="1">
      <formula>24</formula>
    </cfRule>
  </conditionalFormatting>
  <conditionalFormatting sqref="C56:H56">
    <cfRule type="cellIs" priority="164" dxfId="574" operator="equal" stopIfTrue="1">
      <formula>1</formula>
    </cfRule>
  </conditionalFormatting>
  <conditionalFormatting sqref="C56:H56">
    <cfRule type="cellIs" priority="162" dxfId="574" operator="equal" stopIfTrue="1">
      <formula>15</formula>
    </cfRule>
    <cfRule type="cellIs" priority="163" dxfId="574" operator="equal" stopIfTrue="1">
      <formula>2</formula>
    </cfRule>
  </conditionalFormatting>
  <conditionalFormatting sqref="D56:E56 G56:H56">
    <cfRule type="cellIs" priority="159" dxfId="574" operator="equal" stopIfTrue="1">
      <formula>31</formula>
    </cfRule>
    <cfRule type="cellIs" priority="160" dxfId="574" operator="equal" stopIfTrue="1">
      <formula>25</formula>
    </cfRule>
    <cfRule type="cellIs" priority="161" dxfId="574" operator="equal" stopIfTrue="1">
      <formula>24</formula>
    </cfRule>
  </conditionalFormatting>
  <conditionalFormatting sqref="D59:E59">
    <cfRule type="cellIs" priority="158" dxfId="574" operator="equal" stopIfTrue="1">
      <formula>1</formula>
    </cfRule>
  </conditionalFormatting>
  <conditionalFormatting sqref="D59:E59">
    <cfRule type="cellIs" priority="156" dxfId="574" operator="equal" stopIfTrue="1">
      <formula>15</formula>
    </cfRule>
    <cfRule type="cellIs" priority="157" dxfId="574" operator="equal" stopIfTrue="1">
      <formula>2</formula>
    </cfRule>
  </conditionalFormatting>
  <conditionalFormatting sqref="F59:H59">
    <cfRule type="cellIs" priority="155" dxfId="574" operator="equal" stopIfTrue="1">
      <formula>1</formula>
    </cfRule>
  </conditionalFormatting>
  <conditionalFormatting sqref="F59:H59">
    <cfRule type="cellIs" priority="153" dxfId="574" operator="equal" stopIfTrue="1">
      <formula>15</formula>
    </cfRule>
    <cfRule type="cellIs" priority="154" dxfId="574" operator="equal" stopIfTrue="1">
      <formula>2</formula>
    </cfRule>
  </conditionalFormatting>
  <conditionalFormatting sqref="Q55:R55 M56:R56">
    <cfRule type="cellIs" priority="152" dxfId="574" operator="equal" stopIfTrue="1">
      <formula>1</formula>
    </cfRule>
  </conditionalFormatting>
  <conditionalFormatting sqref="Q55:R55 M56:R56">
    <cfRule type="cellIs" priority="150" dxfId="574" operator="equal" stopIfTrue="1">
      <formula>15</formula>
    </cfRule>
    <cfRule type="cellIs" priority="151" dxfId="574" operator="equal" stopIfTrue="1">
      <formula>2</formula>
    </cfRule>
  </conditionalFormatting>
  <conditionalFormatting sqref="Q55:R55 M56:R56">
    <cfRule type="cellIs" priority="147" dxfId="574" operator="equal" stopIfTrue="1">
      <formula>31</formula>
    </cfRule>
    <cfRule type="cellIs" priority="148" dxfId="574" operator="equal" stopIfTrue="1">
      <formula>25</formula>
    </cfRule>
    <cfRule type="cellIs" priority="149" dxfId="574" operator="equal" stopIfTrue="1">
      <formula>24</formula>
    </cfRule>
  </conditionalFormatting>
  <conditionalFormatting sqref="C60">
    <cfRule type="cellIs" priority="133" dxfId="574" operator="equal" stopIfTrue="1">
      <formula>1</formula>
    </cfRule>
  </conditionalFormatting>
  <conditionalFormatting sqref="C60">
    <cfRule type="cellIs" priority="131" dxfId="574" operator="equal" stopIfTrue="1">
      <formula>15</formula>
    </cfRule>
    <cfRule type="cellIs" priority="132" dxfId="574" operator="equal" stopIfTrue="1">
      <formula>2</formula>
    </cfRule>
  </conditionalFormatting>
  <conditionalFormatting sqref="V53:AA53">
    <cfRule type="cellIs" priority="130" dxfId="574" operator="equal" stopIfTrue="1">
      <formula>1</formula>
    </cfRule>
  </conditionalFormatting>
  <conditionalFormatting sqref="W53:X53">
    <cfRule type="cellIs" priority="128" dxfId="574" operator="equal" stopIfTrue="1">
      <formula>15</formula>
    </cfRule>
    <cfRule type="cellIs" priority="129" dxfId="574" operator="equal" stopIfTrue="1">
      <formula>2</formula>
    </cfRule>
  </conditionalFormatting>
  <conditionalFormatting sqref="X53:AA53 V53">
    <cfRule type="cellIs" priority="125" dxfId="574" operator="equal" stopIfTrue="1">
      <formula>31</formula>
    </cfRule>
    <cfRule type="cellIs" priority="126" dxfId="574" operator="equal" stopIfTrue="1">
      <formula>25</formula>
    </cfRule>
    <cfRule type="cellIs" priority="127" dxfId="574" operator="equal" stopIfTrue="1">
      <formula>24</formula>
    </cfRule>
  </conditionalFormatting>
  <conditionalFormatting sqref="W54:AA54 W55:Y55 W56:AA56 V54:V59">
    <cfRule type="cellIs" priority="124" dxfId="574" operator="equal" stopIfTrue="1">
      <formula>1</formula>
    </cfRule>
  </conditionalFormatting>
  <conditionalFormatting sqref="W54:X56">
    <cfRule type="cellIs" priority="122" dxfId="574" operator="equal" stopIfTrue="1">
      <formula>15</formula>
    </cfRule>
    <cfRule type="cellIs" priority="123" dxfId="574" operator="equal" stopIfTrue="1">
      <formula>2</formula>
    </cfRule>
  </conditionalFormatting>
  <conditionalFormatting sqref="X54:AA54 X55:Y55 X56:AA56 V54:V59">
    <cfRule type="cellIs" priority="119" dxfId="574" operator="equal" stopIfTrue="1">
      <formula>31</formula>
    </cfRule>
    <cfRule type="cellIs" priority="120" dxfId="574" operator="equal" stopIfTrue="1">
      <formula>25</formula>
    </cfRule>
    <cfRule type="cellIs" priority="121" dxfId="574" operator="equal" stopIfTrue="1">
      <formula>24</formula>
    </cfRule>
  </conditionalFormatting>
  <conditionalFormatting sqref="AB57">
    <cfRule type="cellIs" priority="112" dxfId="574" operator="equal" stopIfTrue="1">
      <formula>1</formula>
    </cfRule>
  </conditionalFormatting>
  <conditionalFormatting sqref="AB57">
    <cfRule type="cellIs" priority="110" dxfId="574" operator="equal" stopIfTrue="1">
      <formula>15</formula>
    </cfRule>
    <cfRule type="cellIs" priority="111" dxfId="574" operator="equal" stopIfTrue="1">
      <formula>2</formula>
    </cfRule>
  </conditionalFormatting>
  <conditionalFormatting sqref="AB57">
    <cfRule type="cellIs" priority="107" dxfId="574" operator="equal" stopIfTrue="1">
      <formula>31</formula>
    </cfRule>
    <cfRule type="cellIs" priority="108" dxfId="574" operator="equal" stopIfTrue="1">
      <formula>25</formula>
    </cfRule>
    <cfRule type="cellIs" priority="109" dxfId="574" operator="equal" stopIfTrue="1">
      <formula>24</formula>
    </cfRule>
  </conditionalFormatting>
  <conditionalFormatting sqref="X57:Y57">
    <cfRule type="cellIs" priority="106" dxfId="574" operator="equal" stopIfTrue="1">
      <formula>1</formula>
    </cfRule>
  </conditionalFormatting>
  <conditionalFormatting sqref="X57:Y57">
    <cfRule type="cellIs" priority="104" dxfId="574" operator="equal" stopIfTrue="1">
      <formula>15</formula>
    </cfRule>
    <cfRule type="cellIs" priority="105" dxfId="574" operator="equal" stopIfTrue="1">
      <formula>2</formula>
    </cfRule>
  </conditionalFormatting>
  <conditionalFormatting sqref="AA57">
    <cfRule type="cellIs" priority="103" dxfId="574" operator="equal" stopIfTrue="1">
      <formula>1</formula>
    </cfRule>
  </conditionalFormatting>
  <conditionalFormatting sqref="AA57">
    <cfRule type="cellIs" priority="100" dxfId="574" operator="equal" stopIfTrue="1">
      <formula>31</formula>
    </cfRule>
    <cfRule type="cellIs" priority="101" dxfId="574" operator="equal" stopIfTrue="1">
      <formula>25</formula>
    </cfRule>
    <cfRule type="cellIs" priority="102" dxfId="574" operator="equal" stopIfTrue="1">
      <formula>24</formula>
    </cfRule>
  </conditionalFormatting>
  <conditionalFormatting sqref="W58:AA58">
    <cfRule type="cellIs" priority="99" dxfId="574" operator="equal" stopIfTrue="1">
      <formula>1</formula>
    </cfRule>
  </conditionalFormatting>
  <conditionalFormatting sqref="W58:AA58">
    <cfRule type="cellIs" priority="97" dxfId="574" operator="equal" stopIfTrue="1">
      <formula>15</formula>
    </cfRule>
    <cfRule type="cellIs" priority="98" dxfId="574" operator="equal" stopIfTrue="1">
      <formula>2</formula>
    </cfRule>
  </conditionalFormatting>
  <conditionalFormatting sqref="W58:AA58">
    <cfRule type="cellIs" priority="94" dxfId="574" operator="equal" stopIfTrue="1">
      <formula>31</formula>
    </cfRule>
    <cfRule type="cellIs" priority="95" dxfId="574" operator="equal" stopIfTrue="1">
      <formula>25</formula>
    </cfRule>
    <cfRule type="cellIs" priority="96" dxfId="574" operator="equal" stopIfTrue="1">
      <formula>24</formula>
    </cfRule>
  </conditionalFormatting>
  <conditionalFormatting sqref="C67:H67 D66:H66">
    <cfRule type="cellIs" priority="69" dxfId="574" operator="equal" stopIfTrue="1">
      <formula>1</formula>
    </cfRule>
  </conditionalFormatting>
  <conditionalFormatting sqref="C67:H67 D66:H66">
    <cfRule type="cellIs" priority="67" dxfId="574" operator="equal" stopIfTrue="1">
      <formula>15</formula>
    </cfRule>
    <cfRule type="cellIs" priority="68" dxfId="574" operator="equal" stopIfTrue="1">
      <formula>2</formula>
    </cfRule>
  </conditionalFormatting>
  <conditionalFormatting sqref="C67:H67 D66:H66">
    <cfRule type="cellIs" priority="64" dxfId="574" operator="equal" stopIfTrue="1">
      <formula>31</formula>
    </cfRule>
    <cfRule type="cellIs" priority="65" dxfId="574" operator="equal" stopIfTrue="1">
      <formula>25</formula>
    </cfRule>
    <cfRule type="cellIs" priority="66" dxfId="574" operator="equal" stopIfTrue="1">
      <formula>24</formula>
    </cfRule>
  </conditionalFormatting>
  <conditionalFormatting sqref="B64:G64">
    <cfRule type="cellIs" priority="87" dxfId="574" operator="equal" stopIfTrue="1">
      <formula>1</formula>
    </cfRule>
  </conditionalFormatting>
  <conditionalFormatting sqref="C64:D64">
    <cfRule type="cellIs" priority="85" dxfId="574" operator="equal" stopIfTrue="1">
      <formula>15</formula>
    </cfRule>
    <cfRule type="cellIs" priority="86" dxfId="574" operator="equal" stopIfTrue="1">
      <formula>2</formula>
    </cfRule>
  </conditionalFormatting>
  <conditionalFormatting sqref="D64:G64 B64">
    <cfRule type="cellIs" priority="82" dxfId="574" operator="equal" stopIfTrue="1">
      <formula>31</formula>
    </cfRule>
    <cfRule type="cellIs" priority="83" dxfId="574" operator="equal" stopIfTrue="1">
      <formula>25</formula>
    </cfRule>
    <cfRule type="cellIs" priority="84" dxfId="574" operator="equal" stopIfTrue="1">
      <formula>24</formula>
    </cfRule>
  </conditionalFormatting>
  <conditionalFormatting sqref="B65:G65">
    <cfRule type="cellIs" priority="81" dxfId="574" operator="equal" stopIfTrue="1">
      <formula>1</formula>
    </cfRule>
  </conditionalFormatting>
  <conditionalFormatting sqref="C65:D65">
    <cfRule type="cellIs" priority="79" dxfId="574" operator="equal" stopIfTrue="1">
      <formula>15</formula>
    </cfRule>
    <cfRule type="cellIs" priority="80" dxfId="574" operator="equal" stopIfTrue="1">
      <formula>2</formula>
    </cfRule>
  </conditionalFormatting>
  <conditionalFormatting sqref="D65:G65 B65">
    <cfRule type="cellIs" priority="76" dxfId="574" operator="equal" stopIfTrue="1">
      <formula>31</formula>
    </cfRule>
    <cfRule type="cellIs" priority="77" dxfId="574" operator="equal" stopIfTrue="1">
      <formula>25</formula>
    </cfRule>
    <cfRule type="cellIs" priority="78" dxfId="574" operator="equal" stopIfTrue="1">
      <formula>24</formula>
    </cfRule>
  </conditionalFormatting>
  <conditionalFormatting sqref="E70:G70 C68:F68 B66:B70">
    <cfRule type="cellIs" priority="75" dxfId="574" operator="equal" stopIfTrue="1">
      <formula>1</formula>
    </cfRule>
  </conditionalFormatting>
  <conditionalFormatting sqref="E70:G70 C68:F68">
    <cfRule type="cellIs" priority="73" dxfId="574" operator="equal" stopIfTrue="1">
      <formula>15</formula>
    </cfRule>
    <cfRule type="cellIs" priority="74" dxfId="574" operator="equal" stopIfTrue="1">
      <formula>2</formula>
    </cfRule>
  </conditionalFormatting>
  <conditionalFormatting sqref="E70:G70 D68:F68 B66:B70">
    <cfRule type="cellIs" priority="70" dxfId="574" operator="equal" stopIfTrue="1">
      <formula>31</formula>
    </cfRule>
    <cfRule type="cellIs" priority="71" dxfId="574" operator="equal" stopIfTrue="1">
      <formula>25</formula>
    </cfRule>
    <cfRule type="cellIs" priority="72" dxfId="574" operator="equal" stopIfTrue="1">
      <formula>24</formula>
    </cfRule>
  </conditionalFormatting>
  <conditionalFormatting sqref="L64:Q64">
    <cfRule type="cellIs" priority="63" dxfId="574" operator="equal" stopIfTrue="1">
      <formula>1</formula>
    </cfRule>
  </conditionalFormatting>
  <conditionalFormatting sqref="M64:N64">
    <cfRule type="cellIs" priority="61" dxfId="574" operator="equal" stopIfTrue="1">
      <formula>15</formula>
    </cfRule>
    <cfRule type="cellIs" priority="62" dxfId="574" operator="equal" stopIfTrue="1">
      <formula>2</formula>
    </cfRule>
  </conditionalFormatting>
  <conditionalFormatting sqref="N64:Q64 L64">
    <cfRule type="cellIs" priority="58" dxfId="574" operator="equal" stopIfTrue="1">
      <formula>31</formula>
    </cfRule>
    <cfRule type="cellIs" priority="59" dxfId="574" operator="equal" stopIfTrue="1">
      <formula>25</formula>
    </cfRule>
    <cfRule type="cellIs" priority="60" dxfId="574" operator="equal" stopIfTrue="1">
      <formula>24</formula>
    </cfRule>
  </conditionalFormatting>
  <conditionalFormatting sqref="O70 M65:Q65 L65:L70 Q70">
    <cfRule type="cellIs" priority="57" dxfId="574" operator="equal" stopIfTrue="1">
      <formula>1</formula>
    </cfRule>
  </conditionalFormatting>
  <conditionalFormatting sqref="O70 M65:N65 Q70">
    <cfRule type="cellIs" priority="55" dxfId="574" operator="equal" stopIfTrue="1">
      <formula>15</formula>
    </cfRule>
    <cfRule type="cellIs" priority="56" dxfId="574" operator="equal" stopIfTrue="1">
      <formula>2</formula>
    </cfRule>
  </conditionalFormatting>
  <conditionalFormatting sqref="O70 N65:Q65 L65:L70 Q70">
    <cfRule type="cellIs" priority="52" dxfId="574" operator="equal" stopIfTrue="1">
      <formula>31</formula>
    </cfRule>
    <cfRule type="cellIs" priority="53" dxfId="574" operator="equal" stopIfTrue="1">
      <formula>25</formula>
    </cfRule>
    <cfRule type="cellIs" priority="54" dxfId="574" operator="equal" stopIfTrue="1">
      <formula>24</formula>
    </cfRule>
  </conditionalFormatting>
  <conditionalFormatting sqref="M67:Q67 Q66:R66 O68:R68">
    <cfRule type="cellIs" priority="51" dxfId="574" operator="equal" stopIfTrue="1">
      <formula>1</formula>
    </cfRule>
  </conditionalFormatting>
  <conditionalFormatting sqref="M67:Q67 Q66:R66 O68:R68">
    <cfRule type="cellIs" priority="49" dxfId="574" operator="equal" stopIfTrue="1">
      <formula>15</formula>
    </cfRule>
    <cfRule type="cellIs" priority="50" dxfId="574" operator="equal" stopIfTrue="1">
      <formula>2</formula>
    </cfRule>
  </conditionalFormatting>
  <conditionalFormatting sqref="M67:Q67 Q66:R66 O68:R68">
    <cfRule type="cellIs" priority="46" dxfId="574" operator="equal" stopIfTrue="1">
      <formula>31</formula>
    </cfRule>
    <cfRule type="cellIs" priority="47" dxfId="574" operator="equal" stopIfTrue="1">
      <formula>25</formula>
    </cfRule>
    <cfRule type="cellIs" priority="48" dxfId="574" operator="equal" stopIfTrue="1">
      <formula>24</formula>
    </cfRule>
  </conditionalFormatting>
  <conditionalFormatting sqref="M57 O57:R57">
    <cfRule type="cellIs" priority="42" dxfId="574" operator="equal" stopIfTrue="1">
      <formula>1</formula>
    </cfRule>
  </conditionalFormatting>
  <conditionalFormatting sqref="M57 O57:R57">
    <cfRule type="cellIs" priority="40" dxfId="574" operator="equal" stopIfTrue="1">
      <formula>15</formula>
    </cfRule>
    <cfRule type="cellIs" priority="41" dxfId="574" operator="equal" stopIfTrue="1">
      <formula>2</formula>
    </cfRule>
  </conditionalFormatting>
  <conditionalFormatting sqref="M57 O57:R57">
    <cfRule type="cellIs" priority="37" dxfId="574" operator="equal" stopIfTrue="1">
      <formula>31</formula>
    </cfRule>
    <cfRule type="cellIs" priority="38" dxfId="574" operator="equal" stopIfTrue="1">
      <formula>25</formula>
    </cfRule>
    <cfRule type="cellIs" priority="39" dxfId="574" operator="equal" stopIfTrue="1">
      <formula>24</formula>
    </cfRule>
  </conditionalFormatting>
  <conditionalFormatting sqref="W57">
    <cfRule type="cellIs" priority="30" dxfId="574" operator="equal" stopIfTrue="1">
      <formula>1</formula>
    </cfRule>
  </conditionalFormatting>
  <conditionalFormatting sqref="W57">
    <cfRule type="cellIs" priority="28" dxfId="574" operator="equal" stopIfTrue="1">
      <formula>15</formula>
    </cfRule>
    <cfRule type="cellIs" priority="29" dxfId="574" operator="equal" stopIfTrue="1">
      <formula>2</formula>
    </cfRule>
  </conditionalFormatting>
  <conditionalFormatting sqref="W57">
    <cfRule type="cellIs" priority="25" dxfId="574" operator="equal" stopIfTrue="1">
      <formula>31</formula>
    </cfRule>
    <cfRule type="cellIs" priority="26" dxfId="574" operator="equal" stopIfTrue="1">
      <formula>25</formula>
    </cfRule>
    <cfRule type="cellIs" priority="27" dxfId="574" operator="equal" stopIfTrue="1">
      <formula>24</formula>
    </cfRule>
  </conditionalFormatting>
  <conditionalFormatting sqref="W59:X59 Z59:AA59">
    <cfRule type="cellIs" priority="24" dxfId="574" operator="equal" stopIfTrue="1">
      <formula>1</formula>
    </cfRule>
  </conditionalFormatting>
  <conditionalFormatting sqref="W59:X59 Z59:AA59">
    <cfRule type="cellIs" priority="22" dxfId="574" operator="equal" stopIfTrue="1">
      <formula>15</formula>
    </cfRule>
    <cfRule type="cellIs" priority="23" dxfId="574" operator="equal" stopIfTrue="1">
      <formula>2</formula>
    </cfRule>
  </conditionalFormatting>
  <conditionalFormatting sqref="W59:X59 Z59:AA59">
    <cfRule type="cellIs" priority="19" dxfId="574" operator="equal" stopIfTrue="1">
      <formula>31</formula>
    </cfRule>
    <cfRule type="cellIs" priority="20" dxfId="574" operator="equal" stopIfTrue="1">
      <formula>25</formula>
    </cfRule>
    <cfRule type="cellIs" priority="21" dxfId="574" operator="equal" stopIfTrue="1">
      <formula>24</formula>
    </cfRule>
  </conditionalFormatting>
  <conditionalFormatting sqref="Y59">
    <cfRule type="cellIs" priority="18" dxfId="574" operator="equal" stopIfTrue="1">
      <formula>1</formula>
    </cfRule>
  </conditionalFormatting>
  <conditionalFormatting sqref="Y59">
    <cfRule type="cellIs" priority="16" dxfId="574" operator="equal" stopIfTrue="1">
      <formula>15</formula>
    </cfRule>
    <cfRule type="cellIs" priority="17" dxfId="574" operator="equal" stopIfTrue="1">
      <formula>2</formula>
    </cfRule>
  </conditionalFormatting>
  <conditionalFormatting sqref="Y59">
    <cfRule type="cellIs" priority="13" dxfId="574" operator="equal" stopIfTrue="1">
      <formula>31</formula>
    </cfRule>
    <cfRule type="cellIs" priority="14" dxfId="574" operator="equal" stopIfTrue="1">
      <formula>25</formula>
    </cfRule>
    <cfRule type="cellIs" priority="15" dxfId="574" operator="equal" stopIfTrue="1">
      <formula>24</formula>
    </cfRule>
  </conditionalFormatting>
  <conditionalFormatting sqref="R67">
    <cfRule type="cellIs" priority="12" dxfId="574" operator="equal" stopIfTrue="1">
      <formula>1</formula>
    </cfRule>
  </conditionalFormatting>
  <conditionalFormatting sqref="R67">
    <cfRule type="cellIs" priority="10" dxfId="574" operator="equal" stopIfTrue="1">
      <formula>15</formula>
    </cfRule>
    <cfRule type="cellIs" priority="11" dxfId="574" operator="equal" stopIfTrue="1">
      <formula>2</formula>
    </cfRule>
  </conditionalFormatting>
  <conditionalFormatting sqref="R67">
    <cfRule type="cellIs" priority="7" dxfId="574" operator="equal" stopIfTrue="1">
      <formula>31</formula>
    </cfRule>
    <cfRule type="cellIs" priority="8" dxfId="574" operator="equal" stopIfTrue="1">
      <formula>25</formula>
    </cfRule>
    <cfRule type="cellIs" priority="9" dxfId="574" operator="equal" stopIfTrue="1">
      <formula>24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 Aparecido de Andrade</dc:creator>
  <cp:keywords/>
  <dc:description/>
  <cp:lastModifiedBy>Renata Coelho</cp:lastModifiedBy>
  <cp:lastPrinted>2013-12-20T18:23:29Z</cp:lastPrinted>
  <dcterms:created xsi:type="dcterms:W3CDTF">2011-09-19T18:28:23Z</dcterms:created>
  <dcterms:modified xsi:type="dcterms:W3CDTF">2019-05-02T20:27:02Z</dcterms:modified>
  <cp:category/>
  <cp:version/>
  <cp:contentType/>
  <cp:contentStatus/>
</cp:coreProperties>
</file>